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eanci012\Desktop\"/>
    </mc:Choice>
  </mc:AlternateContent>
  <xr:revisionPtr revIDLastSave="0" documentId="8_{386F9D4A-2D9E-49C1-BE67-F30CF78C810F}" xr6:coauthVersionLast="47" xr6:coauthVersionMax="47" xr10:uidLastSave="{00000000-0000-0000-0000-000000000000}"/>
  <bookViews>
    <workbookView xWindow="3630" yWindow="3630" windowWidth="21600" windowHeight="11385" tabRatio="587" xr2:uid="{00000000-000D-0000-FFFF-FFFF00000000}"/>
  </bookViews>
  <sheets>
    <sheet name="Modello COVID-19_ 2021" sheetId="2" r:id="rId1"/>
    <sheet name="Modello COVID-19-Delibere_2021" sheetId="9" r:id="rId2"/>
    <sheet name="Modello CERTIF-COVID-19_2021" sheetId="6" r:id="rId3"/>
    <sheet name="Modello CERTIF-COVID-19_A_2021" sheetId="10" r:id="rId4"/>
  </sheets>
  <definedNames>
    <definedName name="_xlnm.Print_Area" localSheetId="0">'Modello COVID-19_ 2021'!$C$4:$C$30</definedName>
    <definedName name="_xlnm.Print_Area" localSheetId="1">'Modello COVID-19-Delibere_2021'!#REF!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6" l="1"/>
  <c r="N32" i="2" l="1"/>
  <c r="B37" i="6" l="1"/>
  <c r="I14" i="2" l="1"/>
  <c r="N14" i="2" s="1"/>
  <c r="M43" i="2" l="1"/>
  <c r="M67" i="2" s="1"/>
  <c r="I6" i="2" l="1"/>
  <c r="N6" i="2" s="1"/>
  <c r="G65" i="2" l="1"/>
  <c r="G54" i="2" l="1"/>
  <c r="G53" i="2"/>
  <c r="G44" i="2"/>
  <c r="G60" i="2" l="1"/>
  <c r="G61" i="2" l="1"/>
  <c r="G48" i="2"/>
  <c r="I32" i="2"/>
  <c r="I30" i="2"/>
  <c r="N30" i="2" s="1"/>
  <c r="I31" i="2"/>
  <c r="N31" i="2" s="1"/>
  <c r="I29" i="2"/>
  <c r="N29" i="2" s="1"/>
  <c r="I28" i="2"/>
  <c r="N28" i="2" s="1"/>
  <c r="I27" i="2"/>
  <c r="N27" i="2" s="1"/>
  <c r="I26" i="2"/>
  <c r="N26" i="2" s="1"/>
  <c r="I25" i="2"/>
  <c r="N25" i="2" s="1"/>
  <c r="I24" i="2"/>
  <c r="N24" i="2" s="1"/>
  <c r="I23" i="2"/>
  <c r="N23" i="2" s="1"/>
  <c r="I22" i="2"/>
  <c r="I21" i="2"/>
  <c r="I20" i="2"/>
  <c r="I19" i="2"/>
  <c r="N19" i="2" s="1"/>
  <c r="I17" i="2"/>
  <c r="N17" i="2" s="1"/>
  <c r="I16" i="2"/>
  <c r="N16" i="2" s="1"/>
  <c r="I15" i="2"/>
  <c r="N15" i="2" s="1"/>
  <c r="I13" i="2"/>
  <c r="I12" i="2"/>
  <c r="I7" i="2"/>
  <c r="N7" i="2" s="1"/>
  <c r="I8" i="2"/>
  <c r="N8" i="2" s="1"/>
  <c r="I9" i="2"/>
  <c r="N9" i="2" s="1"/>
  <c r="I10" i="2"/>
  <c r="N10" i="2" s="1"/>
  <c r="I11" i="2"/>
  <c r="N11" i="2" s="1"/>
  <c r="G45" i="2"/>
  <c r="G46" i="2"/>
  <c r="G47" i="2"/>
  <c r="G64" i="2"/>
  <c r="G63" i="2"/>
  <c r="G62" i="2"/>
  <c r="G59" i="2"/>
  <c r="G56" i="2"/>
  <c r="G55" i="2"/>
  <c r="G52" i="2"/>
  <c r="G51" i="2"/>
  <c r="G50" i="2"/>
  <c r="G49" i="2"/>
  <c r="G40" i="2"/>
  <c r="G41" i="2"/>
  <c r="G42" i="2"/>
  <c r="G39" i="2"/>
  <c r="N20" i="2" l="1"/>
  <c r="N21" i="2"/>
  <c r="N43" i="2" l="1"/>
  <c r="N67" i="2" s="1"/>
  <c r="N22" i="2" l="1"/>
  <c r="N18" i="2" s="1"/>
  <c r="N12" i="2" l="1"/>
  <c r="N13" i="2"/>
  <c r="N5" i="2" l="1"/>
  <c r="B15" i="6"/>
  <c r="E43" i="2"/>
  <c r="G43" i="2" s="1"/>
  <c r="N33" i="2" l="1"/>
  <c r="N35" i="2" s="1"/>
  <c r="N69" i="2" l="1"/>
  <c r="B16" i="6" s="1"/>
  <c r="B14" i="6"/>
  <c r="B17" i="6" l="1"/>
</calcChain>
</file>

<file path=xl/sharedStrings.xml><?xml version="1.0" encoding="utf-8"?>
<sst xmlns="http://schemas.openxmlformats.org/spreadsheetml/2006/main" count="380" uniqueCount="189">
  <si>
    <t>E.1.01.01.41.000</t>
  </si>
  <si>
    <t>E.1.01.01.49.000</t>
  </si>
  <si>
    <t>E.1.01.01.52.000</t>
  </si>
  <si>
    <t>E.1.01.01.53.000</t>
  </si>
  <si>
    <t>E.1.01.01.60.000</t>
  </si>
  <si>
    <t>Addizionale comunale IRPEF</t>
  </si>
  <si>
    <t>Imposta sulle assicurazioni RC auto</t>
  </si>
  <si>
    <t>Imposta di soggiorno</t>
  </si>
  <si>
    <t>Tassa occupazione spazi e aree pubbliche</t>
  </si>
  <si>
    <t>Imposta comunale sulla pubblicità e diritto sulle pubbliche affissioni</t>
  </si>
  <si>
    <t>Tributo per l'esercizio delle funzioni di tutela, protezione e igiene dell'ambiente</t>
  </si>
  <si>
    <t>Codice IV Livello</t>
  </si>
  <si>
    <t>Imposta di iscrizione al pubblico registro automobilistico (PRA)</t>
  </si>
  <si>
    <t>Tasse sulle concessioni comunali</t>
  </si>
  <si>
    <t>Vendita di beni</t>
  </si>
  <si>
    <t>Fitti, noleggi e locazioni</t>
  </si>
  <si>
    <t>Entrate derivanti dalla distribuzione di utili e avanzi</t>
  </si>
  <si>
    <t>Altre entrate correnti n.a.c.</t>
  </si>
  <si>
    <t>E.3.01.03.02.000</t>
  </si>
  <si>
    <t>E.3.05.99.99.000</t>
  </si>
  <si>
    <t>Utenze e canoni</t>
  </si>
  <si>
    <t>U.1.03.02.05.000</t>
  </si>
  <si>
    <t>Manutenzione ordinaria e riparazioni</t>
  </si>
  <si>
    <t>U.1.03.02.09.000</t>
  </si>
  <si>
    <t>Contratti di servizio pubblico</t>
  </si>
  <si>
    <t>U.1.03.02.15.000</t>
  </si>
  <si>
    <t>Codice III Livello</t>
  </si>
  <si>
    <t>E.1.01.01.00.000</t>
  </si>
  <si>
    <t>Imposte, tasse e proventi assimilati</t>
  </si>
  <si>
    <t>E.3.01.01.00.000</t>
  </si>
  <si>
    <t>E.3.01.02.00.000</t>
  </si>
  <si>
    <t>E.3.01.03.00.000</t>
  </si>
  <si>
    <t>Proventi derivanti dalla gestione dei beni</t>
  </si>
  <si>
    <t>E.3.02.01.00.000</t>
  </si>
  <si>
    <t>Entrate da amministrazioni pubbliche derivanti dall'attività di controllo e repressione delle irregolarità e degli illeciti</t>
  </si>
  <si>
    <t>E.3.02.02.00.000</t>
  </si>
  <si>
    <t>Entrate da famiglie derivanti dall'attività di controllo e repressione delle irregolarità e degli illeciti</t>
  </si>
  <si>
    <t>E.3.02.03.00.000</t>
  </si>
  <si>
    <t/>
  </si>
  <si>
    <t>Entrate da Imprese derivanti dall'attività di controllo e repressione delle irregolarità e degli illeciti</t>
  </si>
  <si>
    <t>E.3.02.04.00.000</t>
  </si>
  <si>
    <t>Entrate da Istituzioni Sociali Private derivanti dall'attività di controllo e repressione delle irregolarità e degli illeciti</t>
  </si>
  <si>
    <t>E.3.04.02.00.000</t>
  </si>
  <si>
    <t>Entrate derivanti dalla distribuzione di dividendi</t>
  </si>
  <si>
    <t>E.3.04.03.00.000</t>
  </si>
  <si>
    <t>E.3.05.99.00.000</t>
  </si>
  <si>
    <t>U.1.01.01.00.000</t>
  </si>
  <si>
    <t>Retribuzioni lorde</t>
  </si>
  <si>
    <t>U.1.01.02.00.000</t>
  </si>
  <si>
    <t>Contributi sociali a carico dell'ente</t>
  </si>
  <si>
    <t>U.1.02.01.00.000</t>
  </si>
  <si>
    <t>Imposte, tasse e proventi assimilati a carico dell'ente</t>
  </si>
  <si>
    <t>U.1.03.01.00.000</t>
  </si>
  <si>
    <t>Acquisto di beni</t>
  </si>
  <si>
    <t>U.1.03.02.00.000</t>
  </si>
  <si>
    <t>Acquisto di servizi</t>
  </si>
  <si>
    <t>U.1.04.02.00.000</t>
  </si>
  <si>
    <t>Trasferimenti correnti a Famiglie</t>
  </si>
  <si>
    <t>U.1.04.03.00.000</t>
  </si>
  <si>
    <t>Trasferimenti correnti a Imprese</t>
  </si>
  <si>
    <t>U.1.04.04.00.000</t>
  </si>
  <si>
    <t xml:space="preserve">Trasferimenti correnti a Istituzioni Sociali Private </t>
  </si>
  <si>
    <t>di cui</t>
  </si>
  <si>
    <t>Fonte</t>
  </si>
  <si>
    <t>F24</t>
  </si>
  <si>
    <t>Altro</t>
  </si>
  <si>
    <t>Diversi</t>
  </si>
  <si>
    <t>U.1.10.01.03.000</t>
  </si>
  <si>
    <t>Fondo crediti di dubbia e difficile esazione di parte corrente</t>
  </si>
  <si>
    <t>BDAP - DCA</t>
  </si>
  <si>
    <t>Importo</t>
  </si>
  <si>
    <t>E.4.05.01.00.000</t>
  </si>
  <si>
    <t>Permessi di costruire</t>
  </si>
  <si>
    <t>U.2.02.01.00.000</t>
  </si>
  <si>
    <t>Beni materiali</t>
  </si>
  <si>
    <t>ACI</t>
  </si>
  <si>
    <t xml:space="preserve">Sezione 1 - Entrate </t>
  </si>
  <si>
    <t>Sezione 2 - Spese</t>
  </si>
  <si>
    <t>Quota destinata agli equilibri di parte corrente</t>
  </si>
  <si>
    <t>Ristori specifici entrata (B)</t>
  </si>
  <si>
    <t>Ristori specifici spesa (E)</t>
  </si>
  <si>
    <t>Totale maggiori spese derivanti da COVID-19 al netto dei ristori (F)</t>
  </si>
  <si>
    <t xml:space="preserve">CITTA' METROPOLITANE, PROVINCE, COMUNI, UNIONI DI COMUNI E COMUNITA' MONTANE </t>
  </si>
  <si>
    <t>PROSPETTO per la CERTIFICAZIONE</t>
  </si>
  <si>
    <t>della perdita di gettito connessa all’emergenza epidemiologica da COVID-19, al netto delle minori spese e delle risorse assegnate a vario titolo dallo Stato a ristoro delle minori entrate e delle maggiori spese connesse alla predetta emergenza</t>
  </si>
  <si>
    <t>SI CERTIFICANO LE SEGUENTI RISULTANZE:</t>
  </si>
  <si>
    <t>DENOMINAZIONE ENTE_________________________</t>
  </si>
  <si>
    <t>Descrizione Entrata</t>
  </si>
  <si>
    <t>Descrizione Spesa</t>
  </si>
  <si>
    <t>Codice IV o V Livello</t>
  </si>
  <si>
    <t>Numero Delibera/Decreto pre-vigente</t>
  </si>
  <si>
    <t>Data Delibera/Decreto pre-vigente</t>
  </si>
  <si>
    <t>Imposta municipale propria e Tributo per i servizi indivisibili (TASI)</t>
  </si>
  <si>
    <t xml:space="preserve">Totale minori spese derivanti da COVID-19 (D) </t>
  </si>
  <si>
    <t>(dati in euro)</t>
  </si>
  <si>
    <t>ENTE</t>
  </si>
  <si>
    <t>E.3.01.03.01.001</t>
  </si>
  <si>
    <t>E.3.01.03.01.002</t>
  </si>
  <si>
    <t>E.3.01.03.01.003</t>
  </si>
  <si>
    <t>Canone occupazione spazi e aree pubbliche</t>
  </si>
  <si>
    <t>Diritti reali di godimento</t>
  </si>
  <si>
    <t>Proventi da concessioni su beni</t>
  </si>
  <si>
    <t>U.1.04.01.02.000</t>
  </si>
  <si>
    <t>Trasferimenti correnti a Amministrazioni Locali</t>
  </si>
  <si>
    <t>U.2.03.01.02.000</t>
  </si>
  <si>
    <t>Contributi agli investimenti a Amministrazioni locali</t>
  </si>
  <si>
    <t>U.2.03.03.00.000</t>
  </si>
  <si>
    <t>Contributi agli investimenti a Imprese</t>
  </si>
  <si>
    <t>U.2.03.04.00.000</t>
  </si>
  <si>
    <t>Contributi agli investimenti a Istituzioni sociali private</t>
  </si>
  <si>
    <t>U.1.10.02.01.001</t>
  </si>
  <si>
    <t>Fondo pluriennale vincolato</t>
  </si>
  <si>
    <t>Saldo complessivo</t>
  </si>
  <si>
    <r>
      <t>Elenco delibere/decreti</t>
    </r>
    <r>
      <rPr>
        <b/>
        <strike/>
        <sz val="11"/>
        <rFont val="Times New Roman"/>
        <family val="1"/>
      </rPr>
      <t xml:space="preserve"> </t>
    </r>
  </si>
  <si>
    <t>Tipologia Delibera/Decreto</t>
  </si>
  <si>
    <t>Totale minori/maggiori entrate derivanti da COVID-19 (A)</t>
  </si>
  <si>
    <t>Totale minori/maggiori entrate derivanti da COVID-19 al netto dei ristori (C)</t>
  </si>
  <si>
    <t xml:space="preserve">Totale minori e maggiori spese derivanti da COVID-19 (D) </t>
  </si>
  <si>
    <t>Imposta municipale propria e Tributo per i servizi indivisibili (TASI) - IMI e IMIS</t>
  </si>
  <si>
    <t>IL PRESIDENTE / IL SINDACO /  IL SINDACO METROPOLITANO</t>
  </si>
  <si>
    <t>ORGANO DI REVISIONE ECONOMICO-FINANZIARIA</t>
  </si>
  <si>
    <t>IL RESPONSABILE DEL SERVIZIO FINANZIARIO</t>
  </si>
  <si>
    <t>U.1.04.01.01.000</t>
  </si>
  <si>
    <t>Trasferimenti correnti a Amministrazioni Centrali</t>
  </si>
  <si>
    <t>Contributi agli investimenti a Amministrazioni Centrali</t>
  </si>
  <si>
    <t>U.2.03.01.01.000</t>
  </si>
  <si>
    <t>U.1.09.02.01.000</t>
  </si>
  <si>
    <t>Rimborsi di imposte e tasse di natura corrente</t>
  </si>
  <si>
    <t>U.1.09.99.00.000</t>
  </si>
  <si>
    <t>Altri Rimborsi di parte corrente di somme non dovute o incassate in eccesso</t>
  </si>
  <si>
    <t>Totale</t>
  </si>
  <si>
    <t xml:space="preserve">BDAP-DCA </t>
  </si>
  <si>
    <t xml:space="preserve">U.2.05.02.01.001 </t>
  </si>
  <si>
    <t>Beni immateriali</t>
  </si>
  <si>
    <t>U.2.02.03.00.000</t>
  </si>
  <si>
    <t>Fondi pluriennali vincolati c/capitale</t>
  </si>
  <si>
    <t>Entrate dalla vendita e dall'erogazione di servizi                                              (non include codice E.3.01.02.01.021-Tariffa smaltimento rifiuti solidi urbani)</t>
  </si>
  <si>
    <t>Articolo 1, comma 827, della legge n. 178/2020</t>
  </si>
  <si>
    <t>Numero Delibera/Decreto anno 2021</t>
  </si>
  <si>
    <t>Data Delibera/Decreto anno 2021</t>
  </si>
  <si>
    <t>Anno 2021 - Fondo di sostegno alle attività economiche, artigianali e commerciali dei comuni nelle aree interne di cui all’articolo 1, comma 65-ter, della legge n. 205/2017- incremento di cui all'articolo 243, comma 1, D.L. n. 34/2020 (Decreto del Presidente del Consiglio dei Ministri 24 settembre 2020)</t>
  </si>
  <si>
    <t>Anno 2021 - Fondo per l'adozione di misure urgenti di solidarietà alimentare e per il sostegno alle famiglie per il pagamento dei canoni di locazione e delle utenze domestiche - art. 53 D.L. n. 73/2021 (Decreto Ministro dell'interno, di concerto con il Ministro dell'economia e delle finanze, 24/06/2021 - Allegato A)</t>
  </si>
  <si>
    <t>Modello COVID-19/2021</t>
  </si>
  <si>
    <t>Contratti di servizio continuativo sottoscritti nel 2021 - Quota 2022</t>
  </si>
  <si>
    <t>Modello COVID-19-Delibere/2021</t>
  </si>
  <si>
    <t>Modello CERTIF-COVID-19/2021</t>
  </si>
  <si>
    <t>da trasmettere entro il termine perentorio del 31 maggio 2022</t>
  </si>
  <si>
    <t>Anno 2020 - Solidarietà alimentare (OCDPC n. 658 del 29 marzo 2020)</t>
  </si>
  <si>
    <t>Anno 2020 - Solidarietà alimentare (articolo 19-decies, comma 1,  D.L. n. 137/2020)</t>
  </si>
  <si>
    <t>Anno 2020 - Fondo per la sanificazione degli ambienti di Province, Città metropolitane e Comuni - articolo 114, comma 1, D.L. n. 18/2020 (Decreto del Ministero dell’interno, di concerto con il Ministero dell’economia e delle finanze e con il Ministero della salute, del 16 aprile 2020)</t>
  </si>
  <si>
    <t xml:space="preserve">Anno 2020 - Fondo prestazioni di lavoro straordinario del personale della polizia locale - articolo 115, comma 2, D.L. n. 18/2020 (Decreto del Ministero dell’interno, di concerto con il Ministero dell’economia e delle finanze, del 16 aprile 2020) </t>
  </si>
  <si>
    <t>Anno 2020 - Fondo comuni ricadenti nei territori delle province di Bergamo, Brescia, Cremona, Lodi e Piacenza e comune di San Colombano al Lambro - articolo 112, commi 1 e 1-bis, D.L. n. 34/2020 (Decreto del Ministero dell’interno del 27 maggio 2020)</t>
  </si>
  <si>
    <t>Anno 2020 - Fondo comuni particolarmente danneggiati dall'emergenza sanitaria - articolo 112-bis, comma 1, D.L. n. 34/2020 (Decreto del Ministro dell’interno, di concerto con il Ministro dell'economia e delle finanze, del 10 dicembre 2020)</t>
  </si>
  <si>
    <t xml:space="preserve">Anno 2020 - Centri estivi e contrasto alla povertà educativa - Incremento del Fondo per le politiche della famiglia di cui all'all'articolo 19, comma 1, del D.L. n. 223/2006 previsto dall'articolo 105, comma 3, D.L. n. 34/2020 (Decreto del Ministro per le pari opportunità e la famiglia del 25 giugno 2020) </t>
  </si>
  <si>
    <t>2020 - Buono viaggio di cui all'articolo 200-bis, comma 1, D.L. n. 34/2020 (Decreto del Ministro delle infrastrutture e dei trasporti, di concerto con il Ministro dell'economia e delle finanze del 6 novembre 2020)</t>
  </si>
  <si>
    <t>Anno 2020 - Fondo di sostegno alle attività economiche, artigianali e commerciali dei comuni nelle aree interne di cui all’articolo 1, comma 65-ter, della legge n. 205/2017- incremento di cui all'articolo 243, comma 1, D.L. n. 34/2020 (Decreto del Presidente del Consiglio dei Ministri 24 settembre 2020)</t>
  </si>
  <si>
    <t xml:space="preserve">Anno 2020 - Risorse per i comuni siciliani maggiormente coinvolti nella gestione dei flussi migratori (articolo 42-bis, comma 8, D.L. n. 104/2020) </t>
  </si>
  <si>
    <t>Modello CERTIF-COVID-19/A/2021</t>
  </si>
  <si>
    <t>Anno 2021 - Fondo agevolazioni Tari categorie economiche interessate dalle chiusure obbligatorie o dalle restrizioni nell'esercizio delle rispettive attivita - art. 6 D.L. n. 73/2021 (Decreto Ministro dell'interno, di concerto con il Ministro dell'economia e delle finanze, 24/06/2021 - Allegato A)</t>
  </si>
  <si>
    <t>Anno 2021 - Fondo destinato ai Comuni per ristorare le imprese esercenti i servizi di trasporto scolastico delle perdite di fatturato subite a causa dell'emergenza sanitaria - articolo 229 D.L.  n. 34/2020 (Decreto del Ministero delle infrastrutture e della mobilità sostenibili 20/05/2021, n. 82)</t>
  </si>
  <si>
    <t xml:space="preserve">Anno 2021 - Finanziamento servizi aggiuntivi Trasporto pubblico Locale -  Fondi art.1, comma 816, L. n. 178/2020 - art. 51 D.L. n. 73/2021 - art. 22-ter D.L n. 137/2020  </t>
  </si>
  <si>
    <t>Quota fondo ex articolo 106, del decreto-legge n. 34 del 2020, articolo 39, del decreto-legge n. 104 del 2020 e articolo 1, comma 822, della legge n. 178 del 2020 costituito in sede di riaccertamento ordinario e/o derivante da ristori specifici di spesa di cui alla riga (E).</t>
  </si>
  <si>
    <t xml:space="preserve">Politica autonoma (riduzioni aliquote e/o tariffe 2021 rispetto al 2019)                               </t>
  </si>
  <si>
    <t xml:space="preserve">Politica autonoma (aumenti aliquote e/o tariffe 2021 rispetto al 2019)                        </t>
  </si>
  <si>
    <t xml:space="preserve">Politica autonoma (agevolazioni COVID-19 - 2021) </t>
  </si>
  <si>
    <t>ORGANISMI PARTECIPATI: informazioni sui disavanzi (perdite) con riflessi sul bilancio degli enti locali</t>
  </si>
  <si>
    <t>Ripiano disavanzi (perdite) riferiti all'anno 2020 Organismi partecipati, derivanti dall'emergenza epidemiologica da COVID-19</t>
  </si>
  <si>
    <t>Ripiano disavanzi (perdite) riferiti all’anno 2021 Organismi partecipati, derivanti dall'emergenza epidemiologica da COVID-19</t>
  </si>
  <si>
    <t xml:space="preserve">Anno 2021 - Centri estivi, servizi socioeducativi territoriali e centri con funzione educativa e ricreativa destinati alle attività dei minori - Incremento del Fondo per le politiche della famiglia di cui all'all'articolo 19, comma 1, del D.L. n. 223/2006 previsto dall'articolo 63 D.L. n. 73/2021 (Decreto del Ministro per le pari opportunità e la famiglia del 24 giugno 2021) </t>
  </si>
  <si>
    <t>Anno 2021 - Fondo per consentire l'erogazione dei servizi di trasporto scolastico in conformità alle misure di   contenimento della diffusione del COVID-19 - art. 1, comma 790, L. n. 178/2020</t>
  </si>
  <si>
    <t>RISTORI SPECIFICI DI SPESA NON UTILIZZATI AL 31/12/2021                                                                                                                                                                     (Ristori specifici di spesa confluiti in Avanzo vincolato al 31/12/2020 e non utilizzati nel 2021 e Ristori specifici di spesa 2021 non utilizzati)</t>
  </si>
  <si>
    <t>Quota fondo ex art. 106, DL n. 34/2020, art. 39, DL n. 104/2020 e articolo 1, comma 822, della legge n. 178 del 2020 costituito in sede di riaccertamento ordinario</t>
  </si>
  <si>
    <t>Politica autonoma (aumenti aliquote e/o tariffe 2021 rispetto al 2019)
(d)</t>
  </si>
  <si>
    <t>Politica autonoma (riduzioni aliquote e/o tariffe 2021 rispetto al 2019) 
 (e)</t>
  </si>
  <si>
    <t>Politica autonoma (agevolazioni COVID-19 - 2021)
 (f)</t>
  </si>
  <si>
    <t>Perdita massima agevolazioni COVID-19 riconoscibile 
 (g)</t>
  </si>
  <si>
    <t>Variazioni entrate
 (h)</t>
  </si>
  <si>
    <t>Accertamenti 2021 
(a)</t>
  </si>
  <si>
    <t>Accertamenti di natura straordinaria/Rettifiche 2021 
(a1)</t>
  </si>
  <si>
    <t>Accertamenti 2019
(b)</t>
  </si>
  <si>
    <t>Differenza 
( c)</t>
  </si>
  <si>
    <t>Accertamenti di natura straordinaria/Rettifiche 2019 
 (b1)</t>
  </si>
  <si>
    <t>Entrate dalla vendita e dall'erogazione di servizi (non include codice E.3.01.02.01.021-Tariffa smaltimento rifiuti solidi urbani)</t>
  </si>
  <si>
    <t>Impegni/Stanziamenti 2021
 (a)</t>
  </si>
  <si>
    <t>Impegni/Stanziamenti 2019
(b)</t>
  </si>
  <si>
    <t>Differenza
 (c)</t>
  </si>
  <si>
    <t>Minori spese 2021 "COVID-19"
(d)</t>
  </si>
  <si>
    <t>Maggiori spese 2021 "COVID-19" 
(e)</t>
  </si>
  <si>
    <t>VISTO il decreto del Ministero dell'economia e delle finanze, di concerto con il Ministero dell'interno, n. 273932 del 28 ottobre 2021, concernente il modello e le modalità di trasmissione della certificazione di cui all'articolo 1, comma 827, della legge n. 178/2020 delle Città metropolitane, delle Province, dei Comuni delle Unione di Comuni e delle Comunità montane;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</si>
</sst>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u/>
      <sz val="11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name val="Times New Roman"/>
      <family val="1"/>
    </font>
    <font>
      <b/>
      <strike/>
      <sz val="11"/>
      <color rgb="FFFF0000"/>
      <name val="Times New Roman"/>
      <family val="1"/>
    </font>
    <font>
      <sz val="11"/>
      <color rgb="FF1F497D"/>
      <name val="Calibri"/>
      <family val="2"/>
      <scheme val="minor"/>
    </font>
    <font>
      <b/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3" borderId="6" xfId="1" applyNumberFormat="1" applyFont="1" applyFill="1" applyBorder="1" applyAlignment="1">
      <alignment vertical="center"/>
    </xf>
    <xf numFmtId="164" fontId="10" fillId="5" borderId="5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2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164" fontId="10" fillId="5" borderId="1" xfId="1" applyNumberFormat="1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164" fontId="10" fillId="5" borderId="6" xfId="1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3" fontId="10" fillId="5" borderId="1" xfId="1" applyFont="1" applyFill="1" applyBorder="1" applyAlignment="1">
      <alignment horizontal="center" vertical="center"/>
    </xf>
    <xf numFmtId="43" fontId="10" fillId="5" borderId="1" xfId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64" fontId="6" fillId="5" borderId="1" xfId="1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right" vertical="center"/>
    </xf>
    <xf numFmtId="0" fontId="2" fillId="5" borderId="7" xfId="0" applyFont="1" applyFill="1" applyBorder="1"/>
    <xf numFmtId="0" fontId="2" fillId="5" borderId="8" xfId="0" applyFont="1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8" fillId="5" borderId="0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164" fontId="2" fillId="5" borderId="1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/>
    <xf numFmtId="0" fontId="9" fillId="5" borderId="0" xfId="0" applyFont="1" applyFill="1"/>
    <xf numFmtId="0" fontId="10" fillId="5" borderId="5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left"/>
    </xf>
    <xf numFmtId="0" fontId="6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wrapText="1"/>
    </xf>
    <xf numFmtId="0" fontId="2" fillId="5" borderId="0" xfId="0" applyFont="1" applyFill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8" fillId="5" borderId="0" xfId="0" applyFont="1" applyFill="1"/>
    <xf numFmtId="0" fontId="0" fillId="5" borderId="0" xfId="0" applyFill="1" applyAlignment="1">
      <alignment horizontal="justify" vertical="center"/>
    </xf>
    <xf numFmtId="0" fontId="16" fillId="0" borderId="0" xfId="0" applyFont="1"/>
    <xf numFmtId="0" fontId="5" fillId="5" borderId="1" xfId="0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5" borderId="5" xfId="0" applyFont="1" applyFill="1" applyBorder="1" applyAlignment="1">
      <alignment horizontal="justify" vertical="center" wrapText="1"/>
    </xf>
    <xf numFmtId="164" fontId="10" fillId="0" borderId="1" xfId="1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0" fontId="10" fillId="0" borderId="0" xfId="0" applyFont="1" applyFill="1"/>
    <xf numFmtId="0" fontId="16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64" fontId="10" fillId="0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5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5" borderId="11" xfId="0" applyFont="1" applyFill="1" applyBorder="1" applyAlignment="1">
      <alignment horizontal="center"/>
    </xf>
    <xf numFmtId="0" fontId="2" fillId="5" borderId="11" xfId="0" applyFont="1" applyFill="1" applyBorder="1"/>
    <xf numFmtId="0" fontId="5" fillId="5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/>
    </xf>
    <xf numFmtId="0" fontId="2" fillId="5" borderId="15" xfId="0" applyFont="1" applyFill="1" applyBorder="1"/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64" fontId="6" fillId="2" borderId="19" xfId="1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64" fontId="10" fillId="5" borderId="19" xfId="1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vertical="center"/>
    </xf>
    <xf numFmtId="0" fontId="15" fillId="2" borderId="18" xfId="0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164" fontId="10" fillId="0" borderId="19" xfId="1" applyNumberFormat="1" applyFont="1" applyFill="1" applyBorder="1" applyAlignment="1">
      <alignment vertical="center"/>
    </xf>
    <xf numFmtId="164" fontId="5" fillId="5" borderId="19" xfId="0" applyNumberFormat="1" applyFont="1" applyFill="1" applyBorder="1" applyAlignment="1">
      <alignment vertical="center"/>
    </xf>
    <xf numFmtId="164" fontId="5" fillId="5" borderId="23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6" fillId="5" borderId="19" xfId="0" applyFont="1" applyFill="1" applyBorder="1" applyAlignment="1">
      <alignment horizontal="center" vertical="center" wrapText="1"/>
    </xf>
    <xf numFmtId="164" fontId="6" fillId="2" borderId="19" xfId="1" applyNumberFormat="1" applyFont="1" applyFill="1" applyBorder="1" applyAlignment="1">
      <alignment vertical="center"/>
    </xf>
    <xf numFmtId="164" fontId="6" fillId="5" borderId="19" xfId="1" applyNumberFormat="1" applyFont="1" applyFill="1" applyBorder="1" applyAlignment="1">
      <alignment vertical="center"/>
    </xf>
    <xf numFmtId="164" fontId="10" fillId="3" borderId="19" xfId="1" applyNumberFormat="1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164" fontId="5" fillId="5" borderId="19" xfId="0" applyNumberFormat="1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17" fillId="5" borderId="15" xfId="0" applyFont="1" applyFill="1" applyBorder="1" applyAlignment="1">
      <alignment horizontal="right" vertical="center" wrapText="1"/>
    </xf>
    <xf numFmtId="0" fontId="17" fillId="5" borderId="16" xfId="0" applyFont="1" applyFill="1" applyBorder="1" applyAlignment="1">
      <alignment horizontal="right" vertical="center" wrapText="1"/>
    </xf>
    <xf numFmtId="0" fontId="5" fillId="5" borderId="18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17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right" vertical="center"/>
    </xf>
    <xf numFmtId="0" fontId="5" fillId="5" borderId="22" xfId="0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left" wrapText="1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left" wrapText="1"/>
    </xf>
  </cellXfs>
  <cellStyles count="5">
    <cellStyle name="Migliaia" xfId="1" builtinId="3"/>
    <cellStyle name="Migliaia 2" xfId="2" xr:uid="{00000000-0005-0000-0000-000001000000}"/>
    <cellStyle name="Normale" xfId="0" builtinId="0"/>
    <cellStyle name="Normale 2 2 2" xfId="3" xr:uid="{00000000-0005-0000-0000-000003000000}"/>
    <cellStyle name="Normale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44</xdr:row>
      <xdr:rowOff>371474</xdr:rowOff>
    </xdr:from>
    <xdr:to>
      <xdr:col>0</xdr:col>
      <xdr:colOff>4286250</xdr:colOff>
      <xdr:row>45</xdr:row>
      <xdr:rowOff>4762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9525" y="8029574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48</xdr:row>
      <xdr:rowOff>9525</xdr:rowOff>
    </xdr:from>
    <xdr:to>
      <xdr:col>0</xdr:col>
      <xdr:colOff>4305300</xdr:colOff>
      <xdr:row>48</xdr:row>
      <xdr:rowOff>23813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28575" y="9001125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4276725</xdr:colOff>
      <xdr:row>51</xdr:row>
      <xdr:rowOff>14288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V="1">
          <a:off x="0" y="956310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52</xdr:row>
      <xdr:rowOff>19050</xdr:rowOff>
    </xdr:from>
    <xdr:to>
      <xdr:col>0</xdr:col>
      <xdr:colOff>4276725</xdr:colOff>
      <xdr:row>52</xdr:row>
      <xdr:rowOff>33338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V="1">
          <a:off x="0" y="992505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53</xdr:row>
      <xdr:rowOff>19050</xdr:rowOff>
    </xdr:from>
    <xdr:to>
      <xdr:col>0</xdr:col>
      <xdr:colOff>4276725</xdr:colOff>
      <xdr:row>53</xdr:row>
      <xdr:rowOff>33338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V="1">
          <a:off x="0" y="1011555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78"/>
  <sheetViews>
    <sheetView showGridLines="0" tabSelected="1" zoomScale="70" zoomScaleNormal="70" workbookViewId="0">
      <selection activeCell="M30" sqref="M30"/>
    </sheetView>
  </sheetViews>
  <sheetFormatPr defaultColWidth="9.140625" defaultRowHeight="15" x14ac:dyDescent="0.25"/>
  <cols>
    <col min="1" max="1" width="14.85546875" style="1" customWidth="1"/>
    <col min="2" max="2" width="22.42578125" style="2" customWidth="1"/>
    <col min="3" max="3" width="17.85546875" style="2" customWidth="1"/>
    <col min="4" max="4" width="64.140625" style="1" customWidth="1"/>
    <col min="5" max="5" width="24" style="2" customWidth="1"/>
    <col min="6" max="6" width="21" style="2" customWidth="1"/>
    <col min="7" max="7" width="24.42578125" style="2" customWidth="1"/>
    <col min="8" max="8" width="20.28515625" style="2" customWidth="1"/>
    <col min="9" max="9" width="16.85546875" style="1" customWidth="1"/>
    <col min="10" max="10" width="20.28515625" style="1" customWidth="1"/>
    <col min="11" max="11" width="21.5703125" style="1" customWidth="1"/>
    <col min="12" max="12" width="16.85546875" style="1" customWidth="1"/>
    <col min="13" max="13" width="18.42578125" style="1" customWidth="1"/>
    <col min="14" max="14" width="20.5703125" style="1" customWidth="1"/>
    <col min="15" max="15" width="16.140625" style="23" customWidth="1"/>
    <col min="16" max="16384" width="9.140625" style="1"/>
  </cols>
  <sheetData>
    <row r="1" spans="1:15" ht="40.35" customHeight="1" x14ac:dyDescent="0.25">
      <c r="A1" s="43"/>
      <c r="B1" s="110"/>
      <c r="C1" s="110"/>
      <c r="D1" s="111"/>
      <c r="E1" s="110"/>
      <c r="F1" s="110"/>
      <c r="G1" s="110"/>
      <c r="H1" s="110"/>
      <c r="I1" s="111"/>
      <c r="J1" s="111"/>
      <c r="K1" s="111"/>
      <c r="L1" s="111"/>
      <c r="M1" s="139" t="s">
        <v>142</v>
      </c>
      <c r="N1" s="140"/>
    </row>
    <row r="2" spans="1:15" ht="37.35" customHeight="1" x14ac:dyDescent="0.25">
      <c r="A2" s="44"/>
      <c r="B2" s="45"/>
      <c r="C2" s="45"/>
      <c r="D2" s="46"/>
      <c r="E2" s="45"/>
      <c r="F2" s="45"/>
      <c r="G2" s="45"/>
      <c r="H2" s="45"/>
      <c r="I2" s="46"/>
      <c r="J2" s="46"/>
      <c r="K2" s="46"/>
      <c r="L2" s="46"/>
      <c r="M2" s="143" t="s">
        <v>94</v>
      </c>
      <c r="N2" s="144"/>
      <c r="O2" s="93"/>
    </row>
    <row r="3" spans="1:15" ht="71.45" customHeight="1" x14ac:dyDescent="0.25">
      <c r="A3" s="147" t="s">
        <v>76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  <c r="O3" s="94"/>
    </row>
    <row r="4" spans="1:15" s="3" customFormat="1" ht="113.25" customHeight="1" x14ac:dyDescent="0.25">
      <c r="A4" s="112" t="s">
        <v>63</v>
      </c>
      <c r="B4" s="24" t="s">
        <v>26</v>
      </c>
      <c r="C4" s="70" t="s">
        <v>89</v>
      </c>
      <c r="D4" s="24" t="s">
        <v>87</v>
      </c>
      <c r="E4" s="109" t="s">
        <v>177</v>
      </c>
      <c r="F4" s="109" t="s">
        <v>178</v>
      </c>
      <c r="G4" s="87" t="s">
        <v>179</v>
      </c>
      <c r="H4" s="91" t="s">
        <v>181</v>
      </c>
      <c r="I4" s="70" t="s">
        <v>180</v>
      </c>
      <c r="J4" s="91" t="s">
        <v>172</v>
      </c>
      <c r="K4" s="91" t="s">
        <v>173</v>
      </c>
      <c r="L4" s="109" t="s">
        <v>174</v>
      </c>
      <c r="M4" s="109" t="s">
        <v>175</v>
      </c>
      <c r="N4" s="113" t="s">
        <v>176</v>
      </c>
      <c r="O4" s="40"/>
    </row>
    <row r="5" spans="1:15" s="3" customFormat="1" ht="39.950000000000003" customHeight="1" x14ac:dyDescent="0.25">
      <c r="A5" s="114"/>
      <c r="B5" s="4" t="s">
        <v>27</v>
      </c>
      <c r="C5" s="5"/>
      <c r="D5" s="6" t="s">
        <v>28</v>
      </c>
      <c r="E5" s="15"/>
      <c r="F5" s="15"/>
      <c r="G5" s="71"/>
      <c r="H5" s="71"/>
      <c r="I5" s="15"/>
      <c r="J5" s="15"/>
      <c r="K5" s="15"/>
      <c r="L5" s="15"/>
      <c r="M5" s="15"/>
      <c r="N5" s="115">
        <f>SUM(N6:N15)</f>
        <v>0</v>
      </c>
      <c r="O5" s="40"/>
    </row>
    <row r="6" spans="1:15" s="3" customFormat="1" ht="39.950000000000003" customHeight="1" x14ac:dyDescent="0.25">
      <c r="A6" s="116" t="s">
        <v>64</v>
      </c>
      <c r="B6" s="25" t="s">
        <v>62</v>
      </c>
      <c r="C6" s="26"/>
      <c r="D6" s="27" t="s">
        <v>118</v>
      </c>
      <c r="E6" s="28"/>
      <c r="F6" s="71"/>
      <c r="G6" s="71"/>
      <c r="H6" s="71"/>
      <c r="I6" s="29">
        <f t="shared" ref="I6:I11" si="0">(E6-F6)-(G6-H6)</f>
        <v>0</v>
      </c>
      <c r="J6" s="84"/>
      <c r="K6" s="84"/>
      <c r="L6" s="29"/>
      <c r="M6" s="29"/>
      <c r="N6" s="117">
        <f>IF( L6 &lt;= M6, I6 - J6 + K6, I6 - J6 + K6 + ( L6 - M6 ) )</f>
        <v>0</v>
      </c>
      <c r="O6" s="40"/>
    </row>
    <row r="7" spans="1:15" s="3" customFormat="1" ht="39.950000000000003" customHeight="1" x14ac:dyDescent="0.25">
      <c r="A7" s="116" t="s">
        <v>64</v>
      </c>
      <c r="B7" s="25" t="s">
        <v>62</v>
      </c>
      <c r="C7" s="26"/>
      <c r="D7" s="22" t="s">
        <v>5</v>
      </c>
      <c r="E7" s="28"/>
      <c r="F7" s="71"/>
      <c r="G7" s="71"/>
      <c r="H7" s="71"/>
      <c r="I7" s="29">
        <f t="shared" si="0"/>
        <v>0</v>
      </c>
      <c r="J7" s="84"/>
      <c r="K7" s="84"/>
      <c r="L7" s="29"/>
      <c r="M7" s="16"/>
      <c r="N7" s="117">
        <f>I7 - J7 + K7 +  L7</f>
        <v>0</v>
      </c>
      <c r="O7" s="40"/>
    </row>
    <row r="8" spans="1:15" s="3" customFormat="1" ht="39.950000000000003" customHeight="1" x14ac:dyDescent="0.25">
      <c r="A8" s="116" t="s">
        <v>75</v>
      </c>
      <c r="B8" s="25" t="s">
        <v>62</v>
      </c>
      <c r="C8" s="26"/>
      <c r="D8" s="22" t="s">
        <v>12</v>
      </c>
      <c r="E8" s="28"/>
      <c r="F8" s="71"/>
      <c r="G8" s="71"/>
      <c r="H8" s="71"/>
      <c r="I8" s="29">
        <f t="shared" si="0"/>
        <v>0</v>
      </c>
      <c r="J8" s="84"/>
      <c r="K8" s="84"/>
      <c r="L8" s="29"/>
      <c r="M8" s="16"/>
      <c r="N8" s="117">
        <f t="shared" ref="N8:N9" si="1">I8 - J8 + K8 +  L8</f>
        <v>0</v>
      </c>
      <c r="O8" s="40"/>
    </row>
    <row r="9" spans="1:15" s="3" customFormat="1" ht="39.950000000000003" customHeight="1" x14ac:dyDescent="0.25">
      <c r="A9" s="116" t="s">
        <v>64</v>
      </c>
      <c r="B9" s="25" t="s">
        <v>62</v>
      </c>
      <c r="C9" s="26"/>
      <c r="D9" s="22" t="s">
        <v>6</v>
      </c>
      <c r="E9" s="28"/>
      <c r="F9" s="71"/>
      <c r="G9" s="71"/>
      <c r="H9" s="71"/>
      <c r="I9" s="29">
        <f t="shared" si="0"/>
        <v>0</v>
      </c>
      <c r="J9" s="84"/>
      <c r="K9" s="84"/>
      <c r="L9" s="29"/>
      <c r="M9" s="16"/>
      <c r="N9" s="117">
        <f t="shared" si="1"/>
        <v>0</v>
      </c>
      <c r="O9" s="40"/>
    </row>
    <row r="10" spans="1:15" s="3" customFormat="1" ht="39.950000000000003" customHeight="1" x14ac:dyDescent="0.25">
      <c r="A10" s="116" t="s">
        <v>69</v>
      </c>
      <c r="B10" s="25" t="s">
        <v>62</v>
      </c>
      <c r="C10" s="30" t="s">
        <v>0</v>
      </c>
      <c r="D10" s="22" t="s">
        <v>7</v>
      </c>
      <c r="E10" s="28"/>
      <c r="F10" s="28"/>
      <c r="G10" s="71"/>
      <c r="H10" s="71"/>
      <c r="I10" s="29">
        <f t="shared" si="0"/>
        <v>0</v>
      </c>
      <c r="J10" s="84"/>
      <c r="K10" s="84"/>
      <c r="L10" s="29"/>
      <c r="M10" s="29"/>
      <c r="N10" s="117">
        <f t="shared" ref="N10:N11" si="2">IF( L10 &lt;= M10, I10 - J10 + K10, I10 - J10 + K10 + ( L10 - M10 ) )</f>
        <v>0</v>
      </c>
      <c r="O10" s="40"/>
    </row>
    <row r="11" spans="1:15" s="3" customFormat="1" ht="39.950000000000003" customHeight="1" x14ac:dyDescent="0.25">
      <c r="A11" s="116" t="s">
        <v>69</v>
      </c>
      <c r="B11" s="25" t="s">
        <v>62</v>
      </c>
      <c r="C11" s="25" t="s">
        <v>1</v>
      </c>
      <c r="D11" s="22" t="s">
        <v>13</v>
      </c>
      <c r="E11" s="28"/>
      <c r="F11" s="28"/>
      <c r="G11" s="71"/>
      <c r="H11" s="71"/>
      <c r="I11" s="29">
        <f t="shared" si="0"/>
        <v>0</v>
      </c>
      <c r="J11" s="84"/>
      <c r="K11" s="84"/>
      <c r="L11" s="29"/>
      <c r="M11" s="29"/>
      <c r="N11" s="117">
        <f t="shared" si="2"/>
        <v>0</v>
      </c>
      <c r="O11" s="40"/>
    </row>
    <row r="12" spans="1:15" s="3" customFormat="1" ht="39.950000000000003" customHeight="1" x14ac:dyDescent="0.25">
      <c r="A12" s="116" t="s">
        <v>69</v>
      </c>
      <c r="B12" s="30" t="s">
        <v>62</v>
      </c>
      <c r="C12" s="30" t="s">
        <v>2</v>
      </c>
      <c r="D12" s="22" t="s">
        <v>8</v>
      </c>
      <c r="E12" s="28"/>
      <c r="F12" s="28"/>
      <c r="G12" s="16"/>
      <c r="H12" s="16"/>
      <c r="I12" s="29">
        <f>(E12-F12)-(G12-H12)</f>
        <v>0</v>
      </c>
      <c r="J12" s="75"/>
      <c r="K12" s="75"/>
      <c r="L12" s="29"/>
      <c r="M12" s="29"/>
      <c r="N12" s="117">
        <f>IF( L12 &lt;= M12, I12 - J12 + K12, I12 - J12 + K12 + ( L12 - M12 ) )</f>
        <v>0</v>
      </c>
      <c r="O12" s="40"/>
    </row>
    <row r="13" spans="1:15" s="3" customFormat="1" ht="39.950000000000003" customHeight="1" x14ac:dyDescent="0.25">
      <c r="A13" s="116" t="s">
        <v>69</v>
      </c>
      <c r="B13" s="30" t="s">
        <v>62</v>
      </c>
      <c r="C13" s="30" t="s">
        <v>3</v>
      </c>
      <c r="D13" s="22" t="s">
        <v>9</v>
      </c>
      <c r="E13" s="28"/>
      <c r="F13" s="28"/>
      <c r="G13" s="16"/>
      <c r="H13" s="16"/>
      <c r="I13" s="29">
        <f>(E13-F13)-(G13-H13)</f>
        <v>0</v>
      </c>
      <c r="J13" s="75"/>
      <c r="K13" s="75"/>
      <c r="L13" s="29"/>
      <c r="M13" s="29"/>
      <c r="N13" s="117">
        <f>IF( L13 &lt;= M13, I13 - J13 + K13, I13 - J13 + K13 + ( L13 - M13 ) )</f>
        <v>0</v>
      </c>
      <c r="O13" s="40"/>
    </row>
    <row r="14" spans="1:15" s="3" customFormat="1" ht="39.950000000000003" customHeight="1" x14ac:dyDescent="0.25">
      <c r="A14" s="118" t="s">
        <v>69</v>
      </c>
      <c r="B14" s="30" t="s">
        <v>62</v>
      </c>
      <c r="C14" s="30" t="s">
        <v>4</v>
      </c>
      <c r="D14" s="27" t="s">
        <v>10</v>
      </c>
      <c r="E14" s="75"/>
      <c r="F14" s="75"/>
      <c r="G14" s="75"/>
      <c r="H14" s="75"/>
      <c r="I14" s="29">
        <f>(E14-F14)-(G14-H14)</f>
        <v>0</v>
      </c>
      <c r="J14" s="75"/>
      <c r="K14" s="75"/>
      <c r="L14" s="75"/>
      <c r="M14" s="16"/>
      <c r="N14" s="117">
        <f t="shared" ref="N14" si="3">I14 - J14 + K14 +  L14</f>
        <v>0</v>
      </c>
      <c r="O14" s="40"/>
    </row>
    <row r="15" spans="1:15" s="3" customFormat="1" ht="39.950000000000003" customHeight="1" x14ac:dyDescent="0.25">
      <c r="A15" s="116" t="s">
        <v>69</v>
      </c>
      <c r="B15" s="30" t="s">
        <v>62</v>
      </c>
      <c r="C15" s="30" t="s">
        <v>66</v>
      </c>
      <c r="D15" s="22" t="s">
        <v>65</v>
      </c>
      <c r="E15" s="28"/>
      <c r="F15" s="28"/>
      <c r="G15" s="16"/>
      <c r="H15" s="16"/>
      <c r="I15" s="29">
        <f t="shared" ref="I15:I32" si="4">(E15-F15)-(G15-H15)</f>
        <v>0</v>
      </c>
      <c r="J15" s="75"/>
      <c r="K15" s="75"/>
      <c r="L15" s="29"/>
      <c r="M15" s="16"/>
      <c r="N15" s="117">
        <f>I15 - J15 + K15 +  L15</f>
        <v>0</v>
      </c>
      <c r="O15" s="40"/>
    </row>
    <row r="16" spans="1:15" s="3" customFormat="1" ht="39.950000000000003" customHeight="1" x14ac:dyDescent="0.25">
      <c r="A16" s="119" t="s">
        <v>69</v>
      </c>
      <c r="B16" s="4" t="s">
        <v>29</v>
      </c>
      <c r="C16" s="4"/>
      <c r="D16" s="6" t="s">
        <v>14</v>
      </c>
      <c r="E16" s="17"/>
      <c r="F16" s="17"/>
      <c r="G16" s="16"/>
      <c r="H16" s="16"/>
      <c r="I16" s="17">
        <f t="shared" si="4"/>
        <v>0</v>
      </c>
      <c r="J16" s="17"/>
      <c r="K16" s="14"/>
      <c r="L16" s="14"/>
      <c r="M16" s="16"/>
      <c r="N16" s="120">
        <f>I16 - J16 + K16 +  L16</f>
        <v>0</v>
      </c>
      <c r="O16" s="40"/>
    </row>
    <row r="17" spans="1:15" s="3" customFormat="1" ht="50.25" customHeight="1" x14ac:dyDescent="0.25">
      <c r="A17" s="119" t="s">
        <v>69</v>
      </c>
      <c r="B17" s="4" t="s">
        <v>30</v>
      </c>
      <c r="C17" s="4"/>
      <c r="D17" s="8" t="s">
        <v>182</v>
      </c>
      <c r="E17" s="17"/>
      <c r="F17" s="17"/>
      <c r="G17" s="16"/>
      <c r="H17" s="16"/>
      <c r="I17" s="17">
        <f t="shared" si="4"/>
        <v>0</v>
      </c>
      <c r="J17" s="17"/>
      <c r="K17" s="14"/>
      <c r="L17" s="14"/>
      <c r="M17" s="16"/>
      <c r="N17" s="120">
        <f>I17 - J17 + K17 + L17</f>
        <v>0</v>
      </c>
      <c r="O17" s="40"/>
    </row>
    <row r="18" spans="1:15" s="3" customFormat="1" ht="39.950000000000003" customHeight="1" x14ac:dyDescent="0.25">
      <c r="A18" s="121"/>
      <c r="B18" s="4" t="s">
        <v>31</v>
      </c>
      <c r="C18" s="4"/>
      <c r="D18" s="6" t="s">
        <v>32</v>
      </c>
      <c r="E18" s="17"/>
      <c r="F18" s="17"/>
      <c r="G18" s="16"/>
      <c r="H18" s="16"/>
      <c r="I18" s="17"/>
      <c r="J18" s="17"/>
      <c r="K18" s="17"/>
      <c r="L18" s="17"/>
      <c r="M18" s="17"/>
      <c r="N18" s="122">
        <f>SUM(N19:N22)</f>
        <v>0</v>
      </c>
      <c r="O18" s="40"/>
    </row>
    <row r="19" spans="1:15" s="13" customFormat="1" ht="39.950000000000003" customHeight="1" x14ac:dyDescent="0.25">
      <c r="A19" s="123" t="s">
        <v>69</v>
      </c>
      <c r="B19" s="31" t="s">
        <v>62</v>
      </c>
      <c r="C19" s="31" t="s">
        <v>96</v>
      </c>
      <c r="D19" s="32" t="s">
        <v>100</v>
      </c>
      <c r="E19" s="35"/>
      <c r="F19" s="35"/>
      <c r="G19" s="16"/>
      <c r="H19" s="16"/>
      <c r="I19" s="29">
        <f t="shared" si="4"/>
        <v>0</v>
      </c>
      <c r="J19" s="75"/>
      <c r="K19" s="75"/>
      <c r="L19" s="35"/>
      <c r="M19" s="18"/>
      <c r="N19" s="117">
        <f>I19 - J19 + K19 +  L19</f>
        <v>0</v>
      </c>
      <c r="O19" s="47"/>
    </row>
    <row r="20" spans="1:15" s="12" customFormat="1" ht="39.950000000000003" customHeight="1" x14ac:dyDescent="0.25">
      <c r="A20" s="124" t="s">
        <v>69</v>
      </c>
      <c r="B20" s="30" t="s">
        <v>62</v>
      </c>
      <c r="C20" s="30" t="s">
        <v>97</v>
      </c>
      <c r="D20" s="22" t="s">
        <v>99</v>
      </c>
      <c r="E20" s="28"/>
      <c r="F20" s="28"/>
      <c r="G20" s="16"/>
      <c r="H20" s="16"/>
      <c r="I20" s="29">
        <f t="shared" si="4"/>
        <v>0</v>
      </c>
      <c r="J20" s="75"/>
      <c r="K20" s="75"/>
      <c r="L20" s="29"/>
      <c r="M20" s="29"/>
      <c r="N20" s="117">
        <f>IF( L20 &lt;= M20, I20 - J20 + K20, I20 - J20 + K20 + ( L20 - M20 ) )</f>
        <v>0</v>
      </c>
      <c r="O20" s="40"/>
    </row>
    <row r="21" spans="1:15" s="13" customFormat="1" ht="39.950000000000003" customHeight="1" x14ac:dyDescent="0.25">
      <c r="A21" s="124" t="s">
        <v>69</v>
      </c>
      <c r="B21" s="30" t="s">
        <v>62</v>
      </c>
      <c r="C21" s="33" t="s">
        <v>98</v>
      </c>
      <c r="D21" s="34" t="s">
        <v>101</v>
      </c>
      <c r="E21" s="19"/>
      <c r="F21" s="19"/>
      <c r="G21" s="16"/>
      <c r="H21" s="16"/>
      <c r="I21" s="29">
        <f t="shared" si="4"/>
        <v>0</v>
      </c>
      <c r="J21" s="75"/>
      <c r="K21" s="75"/>
      <c r="L21" s="19"/>
      <c r="M21" s="29"/>
      <c r="N21" s="117">
        <f>IF( L21 &lt;= M21, I21 - J21 + K21, I21 - J21 + K21 + ( L21 - M21 ) )</f>
        <v>0</v>
      </c>
      <c r="O21" s="47"/>
    </row>
    <row r="22" spans="1:15" s="11" customFormat="1" ht="39.950000000000003" customHeight="1" x14ac:dyDescent="0.25">
      <c r="A22" s="118" t="s">
        <v>69</v>
      </c>
      <c r="B22" s="82" t="s">
        <v>62</v>
      </c>
      <c r="C22" s="82" t="s">
        <v>18</v>
      </c>
      <c r="D22" s="83" t="s">
        <v>15</v>
      </c>
      <c r="E22" s="84"/>
      <c r="F22" s="84"/>
      <c r="G22" s="16"/>
      <c r="H22" s="16"/>
      <c r="I22" s="75">
        <f t="shared" si="4"/>
        <v>0</v>
      </c>
      <c r="J22" s="75"/>
      <c r="K22" s="75"/>
      <c r="L22" s="75"/>
      <c r="M22" s="29"/>
      <c r="N22" s="125">
        <f>IF( L22 &lt;= M22, I22 - J22 + K22, I22 - J22 + K22 + ( L22 - M22 ) )</f>
        <v>0</v>
      </c>
    </row>
    <row r="23" spans="1:15" s="3" customFormat="1" ht="39.950000000000003" customHeight="1" x14ac:dyDescent="0.25">
      <c r="A23" s="119" t="s">
        <v>69</v>
      </c>
      <c r="B23" s="4" t="s">
        <v>33</v>
      </c>
      <c r="C23" s="5"/>
      <c r="D23" s="8" t="s">
        <v>34</v>
      </c>
      <c r="E23" s="17"/>
      <c r="F23" s="17"/>
      <c r="G23" s="16"/>
      <c r="H23" s="16"/>
      <c r="I23" s="17">
        <f t="shared" si="4"/>
        <v>0</v>
      </c>
      <c r="J23" s="17"/>
      <c r="K23" s="14"/>
      <c r="L23" s="14"/>
      <c r="M23" s="16"/>
      <c r="N23" s="120">
        <f t="shared" ref="N23:N29" si="5">I23 - J23 + K23 + L23</f>
        <v>0</v>
      </c>
      <c r="O23" s="40"/>
    </row>
    <row r="24" spans="1:15" s="3" customFormat="1" ht="39.950000000000003" customHeight="1" x14ac:dyDescent="0.25">
      <c r="A24" s="119" t="s">
        <v>69</v>
      </c>
      <c r="B24" s="4" t="s">
        <v>35</v>
      </c>
      <c r="C24" s="5"/>
      <c r="D24" s="8" t="s">
        <v>36</v>
      </c>
      <c r="E24" s="17"/>
      <c r="F24" s="17"/>
      <c r="G24" s="16"/>
      <c r="H24" s="16"/>
      <c r="I24" s="17">
        <f t="shared" si="4"/>
        <v>0</v>
      </c>
      <c r="J24" s="17"/>
      <c r="K24" s="14"/>
      <c r="L24" s="14"/>
      <c r="M24" s="16"/>
      <c r="N24" s="120">
        <f t="shared" si="5"/>
        <v>0</v>
      </c>
      <c r="O24" s="40"/>
    </row>
    <row r="25" spans="1:15" s="3" customFormat="1" ht="39.950000000000003" customHeight="1" x14ac:dyDescent="0.25">
      <c r="A25" s="119" t="s">
        <v>69</v>
      </c>
      <c r="B25" s="4" t="s">
        <v>37</v>
      </c>
      <c r="C25" s="5" t="s">
        <v>38</v>
      </c>
      <c r="D25" s="8" t="s">
        <v>39</v>
      </c>
      <c r="E25" s="17"/>
      <c r="F25" s="17"/>
      <c r="G25" s="16"/>
      <c r="H25" s="16"/>
      <c r="I25" s="17">
        <f t="shared" si="4"/>
        <v>0</v>
      </c>
      <c r="J25" s="17"/>
      <c r="K25" s="14"/>
      <c r="L25" s="14"/>
      <c r="M25" s="16"/>
      <c r="N25" s="120">
        <f t="shared" si="5"/>
        <v>0</v>
      </c>
      <c r="O25" s="40"/>
    </row>
    <row r="26" spans="1:15" s="3" customFormat="1" ht="39.950000000000003" customHeight="1" x14ac:dyDescent="0.25">
      <c r="A26" s="119" t="s">
        <v>69</v>
      </c>
      <c r="B26" s="4" t="s">
        <v>40</v>
      </c>
      <c r="C26" s="5" t="s">
        <v>38</v>
      </c>
      <c r="D26" s="8" t="s">
        <v>41</v>
      </c>
      <c r="E26" s="17"/>
      <c r="F26" s="17"/>
      <c r="G26" s="16"/>
      <c r="H26" s="16"/>
      <c r="I26" s="17">
        <f t="shared" si="4"/>
        <v>0</v>
      </c>
      <c r="J26" s="17"/>
      <c r="K26" s="14"/>
      <c r="L26" s="14"/>
      <c r="M26" s="16"/>
      <c r="N26" s="120">
        <f t="shared" si="5"/>
        <v>0</v>
      </c>
      <c r="O26" s="40"/>
    </row>
    <row r="27" spans="1:15" s="3" customFormat="1" ht="39.950000000000003" customHeight="1" x14ac:dyDescent="0.25">
      <c r="A27" s="119" t="s">
        <v>69</v>
      </c>
      <c r="B27" s="4" t="s">
        <v>42</v>
      </c>
      <c r="C27" s="5" t="s">
        <v>38</v>
      </c>
      <c r="D27" s="8" t="s">
        <v>43</v>
      </c>
      <c r="E27" s="17"/>
      <c r="F27" s="17"/>
      <c r="G27" s="16"/>
      <c r="H27" s="16"/>
      <c r="I27" s="17">
        <f t="shared" si="4"/>
        <v>0</v>
      </c>
      <c r="J27" s="17"/>
      <c r="K27" s="14"/>
      <c r="L27" s="14"/>
      <c r="M27" s="16"/>
      <c r="N27" s="120">
        <f t="shared" si="5"/>
        <v>0</v>
      </c>
      <c r="O27" s="40"/>
    </row>
    <row r="28" spans="1:15" s="3" customFormat="1" ht="39.950000000000003" customHeight="1" x14ac:dyDescent="0.25">
      <c r="A28" s="119" t="s">
        <v>69</v>
      </c>
      <c r="B28" s="4" t="s">
        <v>44</v>
      </c>
      <c r="C28" s="5" t="s">
        <v>38</v>
      </c>
      <c r="D28" s="8" t="s">
        <v>16</v>
      </c>
      <c r="E28" s="17"/>
      <c r="F28" s="17"/>
      <c r="G28" s="16"/>
      <c r="H28" s="16"/>
      <c r="I28" s="17">
        <f t="shared" si="4"/>
        <v>0</v>
      </c>
      <c r="J28" s="17"/>
      <c r="K28" s="14"/>
      <c r="L28" s="14"/>
      <c r="M28" s="16"/>
      <c r="N28" s="120">
        <f t="shared" si="5"/>
        <v>0</v>
      </c>
      <c r="O28" s="40"/>
    </row>
    <row r="29" spans="1:15" s="3" customFormat="1" ht="39.950000000000003" customHeight="1" x14ac:dyDescent="0.25">
      <c r="A29" s="119" t="s">
        <v>69</v>
      </c>
      <c r="B29" s="4" t="s">
        <v>45</v>
      </c>
      <c r="C29" s="5" t="s">
        <v>38</v>
      </c>
      <c r="D29" s="8" t="s">
        <v>17</v>
      </c>
      <c r="E29" s="17"/>
      <c r="F29" s="17"/>
      <c r="G29" s="16"/>
      <c r="H29" s="16"/>
      <c r="I29" s="17">
        <f t="shared" si="4"/>
        <v>0</v>
      </c>
      <c r="J29" s="17"/>
      <c r="K29" s="14"/>
      <c r="L29" s="14"/>
      <c r="M29" s="16"/>
      <c r="N29" s="120">
        <f t="shared" si="5"/>
        <v>0</v>
      </c>
      <c r="O29" s="40"/>
    </row>
    <row r="30" spans="1:15" s="3" customFormat="1" ht="39.950000000000003" customHeight="1" x14ac:dyDescent="0.25">
      <c r="A30" s="116" t="s">
        <v>69</v>
      </c>
      <c r="B30" s="25" t="s">
        <v>62</v>
      </c>
      <c r="C30" s="25" t="s">
        <v>19</v>
      </c>
      <c r="D30" s="36" t="s">
        <v>17</v>
      </c>
      <c r="E30" s="37"/>
      <c r="F30" s="37"/>
      <c r="G30" s="16"/>
      <c r="H30" s="16"/>
      <c r="I30" s="29">
        <f t="shared" si="4"/>
        <v>0</v>
      </c>
      <c r="J30" s="75"/>
      <c r="K30" s="75"/>
      <c r="L30" s="38"/>
      <c r="M30" s="16"/>
      <c r="N30" s="117">
        <f>I30 - J30 + K30 +  L30</f>
        <v>0</v>
      </c>
      <c r="O30" s="40"/>
    </row>
    <row r="31" spans="1:15" s="3" customFormat="1" ht="39.950000000000003" customHeight="1" x14ac:dyDescent="0.25">
      <c r="A31" s="119" t="s">
        <v>69</v>
      </c>
      <c r="B31" s="4" t="s">
        <v>71</v>
      </c>
      <c r="C31" s="85" t="s">
        <v>38</v>
      </c>
      <c r="D31" s="8" t="s">
        <v>72</v>
      </c>
      <c r="E31" s="17"/>
      <c r="F31" s="17"/>
      <c r="G31" s="16"/>
      <c r="H31" s="16"/>
      <c r="I31" s="17">
        <f t="shared" si="4"/>
        <v>0</v>
      </c>
      <c r="J31" s="17"/>
      <c r="K31" s="14"/>
      <c r="L31" s="14"/>
      <c r="M31" s="16"/>
      <c r="N31" s="120">
        <f>I31 - J31 + K31 + L31</f>
        <v>0</v>
      </c>
      <c r="O31" s="40"/>
    </row>
    <row r="32" spans="1:15" s="11" customFormat="1" ht="39.950000000000003" customHeight="1" x14ac:dyDescent="0.25">
      <c r="A32" s="124" t="s">
        <v>95</v>
      </c>
      <c r="B32" s="30" t="s">
        <v>62</v>
      </c>
      <c r="C32" s="86"/>
      <c r="D32" s="22" t="s">
        <v>78</v>
      </c>
      <c r="E32" s="28"/>
      <c r="F32" s="16"/>
      <c r="G32" s="16"/>
      <c r="H32" s="16"/>
      <c r="I32" s="29">
        <f t="shared" si="4"/>
        <v>0</v>
      </c>
      <c r="J32" s="29"/>
      <c r="K32" s="29"/>
      <c r="L32" s="29"/>
      <c r="M32" s="16"/>
      <c r="N32" s="117">
        <f xml:space="preserve"> IF( (E31-F31) &gt;= G32, 0, MAX(I32 +(E31-F31) - E32,I31))</f>
        <v>0</v>
      </c>
      <c r="O32" s="81"/>
    </row>
    <row r="33" spans="1:15" s="3" customFormat="1" ht="39.950000000000003" customHeight="1" x14ac:dyDescent="0.25">
      <c r="A33" s="153" t="s">
        <v>115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5"/>
      <c r="N33" s="126">
        <f>N5+N16+N17+N18+N23+N24+N25+N26+N27+N28+N30+N32</f>
        <v>0</v>
      </c>
      <c r="O33" s="40"/>
    </row>
    <row r="34" spans="1:15" s="3" customFormat="1" ht="39.950000000000003" customHeight="1" x14ac:dyDescent="0.25">
      <c r="A34" s="141" t="s">
        <v>79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26"/>
      <c r="O34" s="40"/>
    </row>
    <row r="35" spans="1:15" s="3" customFormat="1" ht="39.950000000000003" customHeight="1" thickBot="1" x14ac:dyDescent="0.3">
      <c r="A35" s="145" t="s">
        <v>116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27">
        <f>N33+N34</f>
        <v>0</v>
      </c>
      <c r="O35" s="40"/>
    </row>
    <row r="36" spans="1:15" s="40" customFormat="1" ht="30" customHeight="1" thickBot="1" x14ac:dyDescent="0.3">
      <c r="A36" s="128"/>
      <c r="B36" s="129"/>
      <c r="C36" s="129"/>
      <c r="D36" s="130"/>
      <c r="E36" s="129"/>
      <c r="F36" s="129"/>
      <c r="G36" s="129"/>
      <c r="H36" s="129"/>
      <c r="I36" s="130"/>
      <c r="J36" s="130"/>
      <c r="K36" s="130"/>
      <c r="L36" s="130"/>
      <c r="M36" s="130"/>
      <c r="N36" s="131"/>
    </row>
    <row r="37" spans="1:15" ht="36" customHeight="1" x14ac:dyDescent="0.25">
      <c r="A37" s="150" t="s">
        <v>77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2"/>
    </row>
    <row r="38" spans="1:15" s="3" customFormat="1" ht="57" x14ac:dyDescent="0.25">
      <c r="A38" s="112" t="s">
        <v>63</v>
      </c>
      <c r="B38" s="24" t="s">
        <v>26</v>
      </c>
      <c r="C38" s="70" t="s">
        <v>11</v>
      </c>
      <c r="D38" s="24" t="s">
        <v>88</v>
      </c>
      <c r="E38" s="108" t="s">
        <v>183</v>
      </c>
      <c r="F38" s="91" t="s">
        <v>184</v>
      </c>
      <c r="G38" s="108" t="s">
        <v>185</v>
      </c>
      <c r="H38" s="108"/>
      <c r="I38" s="70"/>
      <c r="J38" s="70"/>
      <c r="K38" s="70"/>
      <c r="L38" s="70"/>
      <c r="M38" s="108" t="s">
        <v>186</v>
      </c>
      <c r="N38" s="132" t="s">
        <v>187</v>
      </c>
      <c r="O38" s="40"/>
    </row>
    <row r="39" spans="1:15" s="3" customFormat="1" ht="39.950000000000003" customHeight="1" x14ac:dyDescent="0.25">
      <c r="A39" s="119" t="s">
        <v>69</v>
      </c>
      <c r="B39" s="4" t="s">
        <v>46</v>
      </c>
      <c r="C39" s="5" t="s">
        <v>38</v>
      </c>
      <c r="D39" s="8" t="s">
        <v>47</v>
      </c>
      <c r="E39" s="17"/>
      <c r="F39" s="16"/>
      <c r="G39" s="14">
        <f t="shared" ref="G39:G48" si="6">E39-F39</f>
        <v>0</v>
      </c>
      <c r="H39" s="16"/>
      <c r="I39" s="16"/>
      <c r="J39" s="16"/>
      <c r="K39" s="16"/>
      <c r="L39" s="16"/>
      <c r="M39" s="20"/>
      <c r="N39" s="133"/>
      <c r="O39" s="40"/>
    </row>
    <row r="40" spans="1:15" s="3" customFormat="1" ht="39.950000000000003" customHeight="1" x14ac:dyDescent="0.25">
      <c r="A40" s="119" t="s">
        <v>69</v>
      </c>
      <c r="B40" s="4" t="s">
        <v>48</v>
      </c>
      <c r="C40" s="5" t="s">
        <v>38</v>
      </c>
      <c r="D40" s="8" t="s">
        <v>49</v>
      </c>
      <c r="E40" s="17"/>
      <c r="F40" s="16"/>
      <c r="G40" s="14">
        <f t="shared" si="6"/>
        <v>0</v>
      </c>
      <c r="H40" s="16"/>
      <c r="I40" s="16"/>
      <c r="J40" s="16"/>
      <c r="K40" s="16"/>
      <c r="L40" s="16"/>
      <c r="M40" s="20"/>
      <c r="N40" s="133"/>
      <c r="O40" s="40"/>
    </row>
    <row r="41" spans="1:15" s="3" customFormat="1" ht="39.950000000000003" customHeight="1" x14ac:dyDescent="0.25">
      <c r="A41" s="119" t="s">
        <v>69</v>
      </c>
      <c r="B41" s="4" t="s">
        <v>50</v>
      </c>
      <c r="C41" s="5" t="s">
        <v>38</v>
      </c>
      <c r="D41" s="8" t="s">
        <v>51</v>
      </c>
      <c r="E41" s="17"/>
      <c r="F41" s="16"/>
      <c r="G41" s="14">
        <f t="shared" si="6"/>
        <v>0</v>
      </c>
      <c r="H41" s="16"/>
      <c r="I41" s="16"/>
      <c r="J41" s="16"/>
      <c r="K41" s="16"/>
      <c r="L41" s="16"/>
      <c r="M41" s="20"/>
      <c r="N41" s="133"/>
      <c r="O41" s="40"/>
    </row>
    <row r="42" spans="1:15" s="3" customFormat="1" ht="39.950000000000003" customHeight="1" x14ac:dyDescent="0.25">
      <c r="A42" s="119" t="s">
        <v>69</v>
      </c>
      <c r="B42" s="4" t="s">
        <v>52</v>
      </c>
      <c r="C42" s="5" t="s">
        <v>38</v>
      </c>
      <c r="D42" s="8" t="s">
        <v>53</v>
      </c>
      <c r="E42" s="17"/>
      <c r="F42" s="16"/>
      <c r="G42" s="14">
        <f t="shared" si="6"/>
        <v>0</v>
      </c>
      <c r="H42" s="16"/>
      <c r="I42" s="16"/>
      <c r="J42" s="16"/>
      <c r="K42" s="16"/>
      <c r="L42" s="16"/>
      <c r="M42" s="20"/>
      <c r="N42" s="133"/>
      <c r="O42" s="40"/>
    </row>
    <row r="43" spans="1:15" s="3" customFormat="1" ht="39.950000000000003" customHeight="1" x14ac:dyDescent="0.25">
      <c r="A43" s="119" t="s">
        <v>69</v>
      </c>
      <c r="B43" s="4" t="s">
        <v>54</v>
      </c>
      <c r="C43" s="5" t="s">
        <v>38</v>
      </c>
      <c r="D43" s="8" t="s">
        <v>55</v>
      </c>
      <c r="E43" s="15">
        <f>SUM(E44:E47)</f>
        <v>0</v>
      </c>
      <c r="F43" s="16"/>
      <c r="G43" s="14">
        <f t="shared" si="6"/>
        <v>0</v>
      </c>
      <c r="H43" s="16"/>
      <c r="I43" s="16"/>
      <c r="J43" s="21"/>
      <c r="K43" s="21"/>
      <c r="L43" s="21"/>
      <c r="M43" s="15">
        <f>SUM(M44:M47)</f>
        <v>0</v>
      </c>
      <c r="N43" s="115">
        <f>SUM(N44:N47)</f>
        <v>0</v>
      </c>
      <c r="O43" s="40"/>
    </row>
    <row r="44" spans="1:15" s="3" customFormat="1" ht="39.950000000000003" customHeight="1" x14ac:dyDescent="0.25">
      <c r="A44" s="116" t="s">
        <v>69</v>
      </c>
      <c r="B44" s="25" t="s">
        <v>62</v>
      </c>
      <c r="C44" s="25" t="s">
        <v>21</v>
      </c>
      <c r="D44" s="36" t="s">
        <v>20</v>
      </c>
      <c r="E44" s="28"/>
      <c r="F44" s="16"/>
      <c r="G44" s="29">
        <f t="shared" si="6"/>
        <v>0</v>
      </c>
      <c r="H44" s="16"/>
      <c r="I44" s="16"/>
      <c r="J44" s="16"/>
      <c r="K44" s="16"/>
      <c r="L44" s="16"/>
      <c r="M44" s="29"/>
      <c r="N44" s="117"/>
      <c r="O44" s="40"/>
    </row>
    <row r="45" spans="1:15" s="3" customFormat="1" ht="39.950000000000003" customHeight="1" x14ac:dyDescent="0.25">
      <c r="A45" s="116" t="s">
        <v>69</v>
      </c>
      <c r="B45" s="25" t="s">
        <v>62</v>
      </c>
      <c r="C45" s="25" t="s">
        <v>23</v>
      </c>
      <c r="D45" s="36" t="s">
        <v>22</v>
      </c>
      <c r="E45" s="28"/>
      <c r="F45" s="16"/>
      <c r="G45" s="29">
        <f t="shared" si="6"/>
        <v>0</v>
      </c>
      <c r="H45" s="16"/>
      <c r="I45" s="16"/>
      <c r="J45" s="16"/>
      <c r="K45" s="16"/>
      <c r="L45" s="16"/>
      <c r="M45" s="41"/>
      <c r="N45" s="134"/>
      <c r="O45" s="40"/>
    </row>
    <row r="46" spans="1:15" s="3" customFormat="1" ht="39.950000000000003" customHeight="1" x14ac:dyDescent="0.25">
      <c r="A46" s="116" t="s">
        <v>69</v>
      </c>
      <c r="B46" s="25" t="s">
        <v>62</v>
      </c>
      <c r="C46" s="25" t="s">
        <v>25</v>
      </c>
      <c r="D46" s="36" t="s">
        <v>24</v>
      </c>
      <c r="E46" s="28"/>
      <c r="F46" s="16"/>
      <c r="G46" s="29">
        <f t="shared" si="6"/>
        <v>0</v>
      </c>
      <c r="H46" s="16"/>
      <c r="I46" s="16"/>
      <c r="J46" s="16"/>
      <c r="K46" s="16"/>
      <c r="L46" s="16"/>
      <c r="M46" s="41"/>
      <c r="N46" s="134"/>
      <c r="O46" s="40"/>
    </row>
    <row r="47" spans="1:15" s="3" customFormat="1" ht="39.950000000000003" customHeight="1" x14ac:dyDescent="0.25">
      <c r="A47" s="116" t="s">
        <v>69</v>
      </c>
      <c r="B47" s="25" t="s">
        <v>62</v>
      </c>
      <c r="C47" s="25" t="s">
        <v>66</v>
      </c>
      <c r="D47" s="36" t="s">
        <v>65</v>
      </c>
      <c r="E47" s="28"/>
      <c r="F47" s="16"/>
      <c r="G47" s="29">
        <f t="shared" si="6"/>
        <v>0</v>
      </c>
      <c r="H47" s="16"/>
      <c r="I47" s="16"/>
      <c r="J47" s="16"/>
      <c r="K47" s="16"/>
      <c r="L47" s="16"/>
      <c r="M47" s="41"/>
      <c r="N47" s="134"/>
      <c r="O47" s="40"/>
    </row>
    <row r="48" spans="1:15" s="73" customFormat="1" ht="39.950000000000003" customHeight="1" x14ac:dyDescent="0.25">
      <c r="A48" s="119" t="s">
        <v>69</v>
      </c>
      <c r="B48" s="4" t="s">
        <v>122</v>
      </c>
      <c r="C48" s="4" t="s">
        <v>38</v>
      </c>
      <c r="D48" s="8" t="s">
        <v>123</v>
      </c>
      <c r="E48" s="17"/>
      <c r="F48" s="16"/>
      <c r="G48" s="14">
        <f t="shared" si="6"/>
        <v>0</v>
      </c>
      <c r="H48" s="16"/>
      <c r="I48" s="16"/>
      <c r="J48" s="16"/>
      <c r="K48" s="16"/>
      <c r="L48" s="16"/>
      <c r="M48" s="20"/>
      <c r="N48" s="133"/>
      <c r="O48" s="51"/>
    </row>
    <row r="49" spans="1:15" s="12" customFormat="1" ht="39.950000000000003" customHeight="1" x14ac:dyDescent="0.25">
      <c r="A49" s="119" t="s">
        <v>69</v>
      </c>
      <c r="B49" s="4" t="s">
        <v>102</v>
      </c>
      <c r="C49" s="4" t="s">
        <v>38</v>
      </c>
      <c r="D49" s="8" t="s">
        <v>103</v>
      </c>
      <c r="E49" s="17"/>
      <c r="F49" s="16"/>
      <c r="G49" s="14">
        <f t="shared" ref="G49:G56" si="7">E49-F49</f>
        <v>0</v>
      </c>
      <c r="H49" s="16"/>
      <c r="I49" s="16"/>
      <c r="J49" s="16"/>
      <c r="K49" s="16"/>
      <c r="L49" s="16"/>
      <c r="M49" s="20"/>
      <c r="N49" s="133"/>
      <c r="O49" s="48"/>
    </row>
    <row r="50" spans="1:15" s="3" customFormat="1" ht="39.950000000000003" customHeight="1" x14ac:dyDescent="0.25">
      <c r="A50" s="119" t="s">
        <v>69</v>
      </c>
      <c r="B50" s="4" t="s">
        <v>56</v>
      </c>
      <c r="C50" s="5" t="s">
        <v>38</v>
      </c>
      <c r="D50" s="8" t="s">
        <v>57</v>
      </c>
      <c r="E50" s="17"/>
      <c r="F50" s="16"/>
      <c r="G50" s="14">
        <f t="shared" si="7"/>
        <v>0</v>
      </c>
      <c r="H50" s="16"/>
      <c r="I50" s="16"/>
      <c r="J50" s="16"/>
      <c r="K50" s="16"/>
      <c r="L50" s="16"/>
      <c r="M50" s="20"/>
      <c r="N50" s="133"/>
      <c r="O50" s="40"/>
    </row>
    <row r="51" spans="1:15" s="3" customFormat="1" ht="39.950000000000003" customHeight="1" x14ac:dyDescent="0.25">
      <c r="A51" s="119" t="s">
        <v>69</v>
      </c>
      <c r="B51" s="4" t="s">
        <v>58</v>
      </c>
      <c r="C51" s="5" t="s">
        <v>38</v>
      </c>
      <c r="D51" s="8" t="s">
        <v>59</v>
      </c>
      <c r="E51" s="17"/>
      <c r="F51" s="16"/>
      <c r="G51" s="14">
        <f t="shared" si="7"/>
        <v>0</v>
      </c>
      <c r="H51" s="16"/>
      <c r="I51" s="16"/>
      <c r="J51" s="16"/>
      <c r="K51" s="16"/>
      <c r="L51" s="16"/>
      <c r="M51" s="20"/>
      <c r="N51" s="133"/>
      <c r="O51" s="40"/>
    </row>
    <row r="52" spans="1:15" s="3" customFormat="1" ht="39.950000000000003" customHeight="1" x14ac:dyDescent="0.25">
      <c r="A52" s="119" t="s">
        <v>69</v>
      </c>
      <c r="B52" s="4" t="s">
        <v>60</v>
      </c>
      <c r="C52" s="5" t="s">
        <v>38</v>
      </c>
      <c r="D52" s="8" t="s">
        <v>61</v>
      </c>
      <c r="E52" s="17"/>
      <c r="F52" s="16"/>
      <c r="G52" s="14">
        <f t="shared" si="7"/>
        <v>0</v>
      </c>
      <c r="H52" s="16"/>
      <c r="I52" s="16"/>
      <c r="J52" s="16"/>
      <c r="K52" s="16"/>
      <c r="L52" s="16"/>
      <c r="M52" s="20"/>
      <c r="N52" s="133"/>
      <c r="O52" s="40"/>
    </row>
    <row r="53" spans="1:15" s="73" customFormat="1" ht="39.950000000000003" customHeight="1" x14ac:dyDescent="0.25">
      <c r="A53" s="119" t="s">
        <v>69</v>
      </c>
      <c r="B53" s="4" t="s">
        <v>126</v>
      </c>
      <c r="C53" s="4"/>
      <c r="D53" s="8" t="s">
        <v>127</v>
      </c>
      <c r="E53" s="17"/>
      <c r="F53" s="16"/>
      <c r="G53" s="14">
        <f>E53-F53</f>
        <v>0</v>
      </c>
      <c r="H53" s="16"/>
      <c r="I53" s="16"/>
      <c r="J53" s="16"/>
      <c r="K53" s="16"/>
      <c r="L53" s="16"/>
      <c r="M53" s="20"/>
      <c r="N53" s="133"/>
      <c r="O53" s="51"/>
    </row>
    <row r="54" spans="1:15" s="73" customFormat="1" ht="39.950000000000003" customHeight="1" x14ac:dyDescent="0.25">
      <c r="A54" s="119" t="s">
        <v>69</v>
      </c>
      <c r="B54" s="4" t="s">
        <v>128</v>
      </c>
      <c r="C54" s="4"/>
      <c r="D54" s="8" t="s">
        <v>129</v>
      </c>
      <c r="E54" s="17"/>
      <c r="F54" s="16"/>
      <c r="G54" s="14">
        <f>E54-F54</f>
        <v>0</v>
      </c>
      <c r="H54" s="16"/>
      <c r="I54" s="16"/>
      <c r="J54" s="16"/>
      <c r="K54" s="16"/>
      <c r="L54" s="16"/>
      <c r="M54" s="20"/>
      <c r="N54" s="133"/>
      <c r="O54" s="51"/>
    </row>
    <row r="55" spans="1:15" s="3" customFormat="1" ht="39.950000000000003" customHeight="1" x14ac:dyDescent="0.25">
      <c r="A55" s="119" t="s">
        <v>69</v>
      </c>
      <c r="B55" s="4" t="s">
        <v>67</v>
      </c>
      <c r="C55" s="5"/>
      <c r="D55" s="8" t="s">
        <v>68</v>
      </c>
      <c r="E55" s="17"/>
      <c r="F55" s="16"/>
      <c r="G55" s="14">
        <f t="shared" si="7"/>
        <v>0</v>
      </c>
      <c r="H55" s="16"/>
      <c r="I55" s="16"/>
      <c r="J55" s="16"/>
      <c r="K55" s="16"/>
      <c r="L55" s="16"/>
      <c r="M55" s="20"/>
      <c r="N55" s="135"/>
      <c r="O55" s="40"/>
    </row>
    <row r="56" spans="1:15" s="3" customFormat="1" ht="39.950000000000003" customHeight="1" x14ac:dyDescent="0.25">
      <c r="A56" s="119" t="s">
        <v>69</v>
      </c>
      <c r="B56" s="4" t="s">
        <v>110</v>
      </c>
      <c r="C56" s="5"/>
      <c r="D56" s="8" t="s">
        <v>111</v>
      </c>
      <c r="E56" s="17"/>
      <c r="F56" s="16"/>
      <c r="G56" s="14">
        <f t="shared" si="7"/>
        <v>0</v>
      </c>
      <c r="H56" s="16"/>
      <c r="I56" s="16"/>
      <c r="J56" s="16"/>
      <c r="K56" s="16"/>
      <c r="L56" s="16"/>
      <c r="M56" s="16"/>
      <c r="N56" s="135"/>
      <c r="O56" s="40"/>
    </row>
    <row r="57" spans="1:15" s="73" customFormat="1" ht="87.75" customHeight="1" x14ac:dyDescent="0.25">
      <c r="A57" s="136" t="s">
        <v>95</v>
      </c>
      <c r="B57" s="30" t="s">
        <v>62</v>
      </c>
      <c r="C57" s="30"/>
      <c r="D57" s="27" t="s">
        <v>161</v>
      </c>
      <c r="E57" s="16"/>
      <c r="F57" s="16"/>
      <c r="G57" s="16"/>
      <c r="H57" s="16"/>
      <c r="I57" s="16"/>
      <c r="J57" s="16"/>
      <c r="K57" s="16"/>
      <c r="L57" s="16"/>
      <c r="M57" s="16"/>
      <c r="N57" s="134"/>
      <c r="O57" s="51"/>
    </row>
    <row r="58" spans="1:15" s="12" customFormat="1" ht="39.950000000000003" customHeight="1" x14ac:dyDescent="0.25">
      <c r="A58" s="119" t="s">
        <v>95</v>
      </c>
      <c r="B58" s="4"/>
      <c r="C58" s="4"/>
      <c r="D58" s="8" t="s">
        <v>143</v>
      </c>
      <c r="E58" s="16"/>
      <c r="F58" s="16"/>
      <c r="G58" s="16"/>
      <c r="H58" s="16"/>
      <c r="I58" s="16"/>
      <c r="J58" s="16"/>
      <c r="K58" s="16"/>
      <c r="L58" s="16"/>
      <c r="M58" s="16"/>
      <c r="N58" s="133"/>
      <c r="O58" s="48"/>
    </row>
    <row r="59" spans="1:15" s="3" customFormat="1" ht="39.950000000000003" customHeight="1" x14ac:dyDescent="0.25">
      <c r="A59" s="119" t="s">
        <v>69</v>
      </c>
      <c r="B59" s="4" t="s">
        <v>73</v>
      </c>
      <c r="C59" s="4"/>
      <c r="D59" s="8" t="s">
        <v>74</v>
      </c>
      <c r="E59" s="17"/>
      <c r="F59" s="16"/>
      <c r="G59" s="14">
        <f t="shared" ref="G59:G65" si="8">E59-F59</f>
        <v>0</v>
      </c>
      <c r="H59" s="16"/>
      <c r="I59" s="16"/>
      <c r="J59" s="16"/>
      <c r="K59" s="16"/>
      <c r="L59" s="16"/>
      <c r="M59" s="20"/>
      <c r="N59" s="133"/>
      <c r="O59" s="40"/>
    </row>
    <row r="60" spans="1:15" s="73" customFormat="1" ht="39.950000000000003" customHeight="1" x14ac:dyDescent="0.25">
      <c r="A60" s="119" t="s">
        <v>69</v>
      </c>
      <c r="B60" s="4" t="s">
        <v>134</v>
      </c>
      <c r="C60" s="4"/>
      <c r="D60" s="8" t="s">
        <v>133</v>
      </c>
      <c r="E60" s="17"/>
      <c r="F60" s="16"/>
      <c r="G60" s="14">
        <f t="shared" si="8"/>
        <v>0</v>
      </c>
      <c r="H60" s="16"/>
      <c r="I60" s="16"/>
      <c r="J60" s="16"/>
      <c r="K60" s="16"/>
      <c r="L60" s="16"/>
      <c r="M60" s="20"/>
      <c r="N60" s="133"/>
      <c r="O60" s="51"/>
    </row>
    <row r="61" spans="1:15" s="73" customFormat="1" ht="39.950000000000003" customHeight="1" x14ac:dyDescent="0.25">
      <c r="A61" s="119" t="s">
        <v>69</v>
      </c>
      <c r="B61" s="4" t="s">
        <v>125</v>
      </c>
      <c r="C61" s="4" t="s">
        <v>38</v>
      </c>
      <c r="D61" s="8" t="s">
        <v>124</v>
      </c>
      <c r="E61" s="17"/>
      <c r="F61" s="16"/>
      <c r="G61" s="14">
        <f t="shared" si="8"/>
        <v>0</v>
      </c>
      <c r="H61" s="16"/>
      <c r="I61" s="16"/>
      <c r="J61" s="16"/>
      <c r="K61" s="16"/>
      <c r="L61" s="16"/>
      <c r="M61" s="20"/>
      <c r="N61" s="133"/>
      <c r="O61" s="51"/>
    </row>
    <row r="62" spans="1:15" s="12" customFormat="1" ht="39.950000000000003" customHeight="1" x14ac:dyDescent="0.25">
      <c r="A62" s="119" t="s">
        <v>69</v>
      </c>
      <c r="B62" s="4" t="s">
        <v>104</v>
      </c>
      <c r="C62" s="4"/>
      <c r="D62" s="8" t="s">
        <v>105</v>
      </c>
      <c r="E62" s="17"/>
      <c r="F62" s="16"/>
      <c r="G62" s="14">
        <f t="shared" si="8"/>
        <v>0</v>
      </c>
      <c r="H62" s="16"/>
      <c r="I62" s="16"/>
      <c r="J62" s="16"/>
      <c r="K62" s="16"/>
      <c r="L62" s="16"/>
      <c r="M62" s="20"/>
      <c r="N62" s="133"/>
      <c r="O62" s="48"/>
    </row>
    <row r="63" spans="1:15" s="12" customFormat="1" ht="39.950000000000003" customHeight="1" x14ac:dyDescent="0.25">
      <c r="A63" s="119" t="s">
        <v>69</v>
      </c>
      <c r="B63" s="4" t="s">
        <v>106</v>
      </c>
      <c r="C63" s="4"/>
      <c r="D63" s="8" t="s">
        <v>107</v>
      </c>
      <c r="E63" s="17"/>
      <c r="F63" s="16"/>
      <c r="G63" s="14">
        <f t="shared" si="8"/>
        <v>0</v>
      </c>
      <c r="H63" s="16"/>
      <c r="I63" s="16"/>
      <c r="J63" s="16"/>
      <c r="K63" s="16"/>
      <c r="L63" s="16"/>
      <c r="M63" s="20"/>
      <c r="N63" s="133"/>
      <c r="O63" s="48"/>
    </row>
    <row r="64" spans="1:15" s="12" customFormat="1" ht="39.950000000000003" customHeight="1" x14ac:dyDescent="0.25">
      <c r="A64" s="119" t="s">
        <v>69</v>
      </c>
      <c r="B64" s="4" t="s">
        <v>108</v>
      </c>
      <c r="C64" s="4"/>
      <c r="D64" s="8" t="s">
        <v>109</v>
      </c>
      <c r="E64" s="17"/>
      <c r="F64" s="16"/>
      <c r="G64" s="14">
        <f t="shared" si="8"/>
        <v>0</v>
      </c>
      <c r="H64" s="16"/>
      <c r="I64" s="16"/>
      <c r="J64" s="16"/>
      <c r="K64" s="16"/>
      <c r="L64" s="16"/>
      <c r="M64" s="20"/>
      <c r="N64" s="133"/>
      <c r="O64" s="48"/>
    </row>
    <row r="65" spans="1:15" s="73" customFormat="1" ht="39.950000000000003" customHeight="1" x14ac:dyDescent="0.25">
      <c r="A65" s="119" t="s">
        <v>131</v>
      </c>
      <c r="B65" s="4" t="s">
        <v>132</v>
      </c>
      <c r="C65" s="4"/>
      <c r="D65" s="8" t="s">
        <v>135</v>
      </c>
      <c r="E65" s="17"/>
      <c r="F65" s="16"/>
      <c r="G65" s="14">
        <f t="shared" si="8"/>
        <v>0</v>
      </c>
      <c r="H65" s="16"/>
      <c r="I65" s="16"/>
      <c r="J65" s="16"/>
      <c r="K65" s="16"/>
      <c r="L65" s="16"/>
      <c r="M65" s="16"/>
      <c r="N65" s="135"/>
      <c r="O65" s="51"/>
    </row>
    <row r="66" spans="1:15" s="73" customFormat="1" ht="49.5" customHeight="1" x14ac:dyDescent="0.25">
      <c r="A66" s="136" t="s">
        <v>95</v>
      </c>
      <c r="B66" s="30" t="s">
        <v>62</v>
      </c>
      <c r="C66" s="30"/>
      <c r="D66" s="27" t="s">
        <v>171</v>
      </c>
      <c r="E66" s="16"/>
      <c r="F66" s="16"/>
      <c r="G66" s="16"/>
      <c r="H66" s="16"/>
      <c r="I66" s="16"/>
      <c r="J66" s="16"/>
      <c r="K66" s="16"/>
      <c r="L66" s="16"/>
      <c r="M66" s="16"/>
      <c r="N66" s="134"/>
      <c r="O66" s="51"/>
    </row>
    <row r="67" spans="1:15" s="3" customFormat="1" ht="39.950000000000003" customHeight="1" x14ac:dyDescent="0.25">
      <c r="A67" s="141" t="s">
        <v>117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0"/>
      <c r="M67" s="42">
        <f>M39+M40+M41+M42+M43+M48+M49+M50+M51+M52+M53+M54+M55+M59+M60+M61+M62+M63+M64</f>
        <v>0</v>
      </c>
      <c r="N67" s="137">
        <f>N39+N40+N41+N42+N43+N48+N49+N50+N51+N52+N53+N54+N57+N58+N59+N60+N61+N62+N63+N64+N66</f>
        <v>0</v>
      </c>
      <c r="O67" s="40"/>
    </row>
    <row r="68" spans="1:15" s="3" customFormat="1" ht="39.950000000000003" customHeight="1" x14ac:dyDescent="0.25">
      <c r="A68" s="141" t="s">
        <v>80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0"/>
      <c r="M68" s="10"/>
      <c r="N68" s="126"/>
      <c r="O68" s="40"/>
    </row>
    <row r="69" spans="1:15" s="3" customFormat="1" ht="39.950000000000003" customHeight="1" thickBot="1" x14ac:dyDescent="0.3">
      <c r="A69" s="145" t="s">
        <v>81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38"/>
      <c r="M69" s="138"/>
      <c r="N69" s="127">
        <f>N67-N68</f>
        <v>0</v>
      </c>
      <c r="O69" s="40"/>
    </row>
    <row r="70" spans="1:15" ht="30" customHeight="1" x14ac:dyDescent="0.25"/>
    <row r="71" spans="1:15" ht="30" customHeight="1" x14ac:dyDescent="0.25"/>
    <row r="72" spans="1:15" ht="30" customHeight="1" x14ac:dyDescent="0.25">
      <c r="B72" s="69"/>
    </row>
    <row r="73" spans="1:15" ht="30" customHeight="1" x14ac:dyDescent="0.25"/>
    <row r="74" spans="1:15" ht="30" customHeight="1" x14ac:dyDescent="0.25"/>
    <row r="75" spans="1:15" ht="30" customHeight="1" x14ac:dyDescent="0.25"/>
    <row r="76" spans="1:15" ht="30" customHeight="1" x14ac:dyDescent="0.25"/>
    <row r="77" spans="1:15" ht="30" customHeight="1" x14ac:dyDescent="0.25"/>
    <row r="78" spans="1:15" ht="30" customHeight="1" x14ac:dyDescent="0.25"/>
  </sheetData>
  <mergeCells count="10">
    <mergeCell ref="M1:N1"/>
    <mergeCell ref="A68:K68"/>
    <mergeCell ref="M2:N2"/>
    <mergeCell ref="A69:K69"/>
    <mergeCell ref="A67:K67"/>
    <mergeCell ref="A3:N3"/>
    <mergeCell ref="A37:N37"/>
    <mergeCell ref="A33:M33"/>
    <mergeCell ref="A34:M34"/>
    <mergeCell ref="A35:M35"/>
  </mergeCells>
  <pageMargins left="0" right="0" top="0.74803149606299213" bottom="0.74803149606299213" header="0.31496062992125984" footer="0.31496062992125984"/>
  <pageSetup paperSize="9" scale="48" orientation="landscape" r:id="rId1"/>
  <ignoredErrors>
    <ignoredError sqref="N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4"/>
  <sheetViews>
    <sheetView zoomScale="80" zoomScaleNormal="80" workbookViewId="0">
      <selection activeCell="D7" sqref="D7"/>
    </sheetView>
  </sheetViews>
  <sheetFormatPr defaultColWidth="9.140625" defaultRowHeight="15" x14ac:dyDescent="0.25"/>
  <cols>
    <col min="1" max="1" width="14.85546875" style="1" customWidth="1"/>
    <col min="2" max="2" width="18.140625" style="2" bestFit="1" customWidth="1"/>
    <col min="3" max="3" width="18.5703125" style="2" customWidth="1"/>
    <col min="4" max="4" width="64.5703125" style="1" bestFit="1" customWidth="1"/>
    <col min="5" max="5" width="17.85546875" style="2" customWidth="1"/>
    <col min="6" max="6" width="17.42578125" style="2" customWidth="1"/>
    <col min="7" max="8" width="17.85546875" style="1" customWidth="1"/>
    <col min="9" max="9" width="17.85546875" style="2" customWidth="1"/>
    <col min="10" max="10" width="17.42578125" style="2" customWidth="1"/>
    <col min="11" max="12" width="17.85546875" style="1" customWidth="1"/>
    <col min="13" max="13" width="17.85546875" style="2" customWidth="1"/>
    <col min="14" max="14" width="17.42578125" style="2" customWidth="1"/>
    <col min="15" max="16" width="17.85546875" style="1" customWidth="1"/>
    <col min="17" max="16384" width="9.140625" style="1"/>
  </cols>
  <sheetData>
    <row r="1" spans="1:16" ht="15.75" thickBot="1" x14ac:dyDescent="0.3"/>
    <row r="2" spans="1:16" ht="75.599999999999994" customHeight="1" x14ac:dyDescent="0.25">
      <c r="A2" s="43"/>
      <c r="B2" s="105"/>
      <c r="C2" s="95"/>
      <c r="D2" s="96"/>
      <c r="E2" s="95"/>
      <c r="F2" s="95"/>
      <c r="G2" s="156"/>
      <c r="H2" s="156"/>
      <c r="I2" s="95"/>
      <c r="J2" s="95"/>
      <c r="K2" s="156"/>
      <c r="L2" s="156"/>
      <c r="M2" s="106"/>
      <c r="N2" s="106"/>
      <c r="O2" s="158" t="s">
        <v>144</v>
      </c>
      <c r="P2" s="159"/>
    </row>
    <row r="3" spans="1:16" ht="37.5" customHeight="1" x14ac:dyDescent="0.25">
      <c r="A3" s="44"/>
      <c r="B3" s="107"/>
      <c r="C3" s="45"/>
      <c r="D3" s="46"/>
      <c r="E3" s="157" t="s">
        <v>163</v>
      </c>
      <c r="F3" s="157"/>
      <c r="G3" s="157"/>
      <c r="H3" s="157"/>
      <c r="I3" s="157" t="s">
        <v>162</v>
      </c>
      <c r="J3" s="157"/>
      <c r="K3" s="157"/>
      <c r="L3" s="157"/>
      <c r="M3" s="157" t="s">
        <v>164</v>
      </c>
      <c r="N3" s="160"/>
      <c r="O3" s="160"/>
      <c r="P3" s="160"/>
    </row>
    <row r="4" spans="1:16" s="3" customFormat="1" ht="41.45" customHeight="1" x14ac:dyDescent="0.25">
      <c r="A4" s="97" t="s">
        <v>63</v>
      </c>
      <c r="B4" s="24" t="s">
        <v>26</v>
      </c>
      <c r="C4" s="70" t="s">
        <v>89</v>
      </c>
      <c r="D4" s="24" t="s">
        <v>87</v>
      </c>
      <c r="E4" s="92" t="s">
        <v>138</v>
      </c>
      <c r="F4" s="92" t="s">
        <v>139</v>
      </c>
      <c r="G4" s="92" t="s">
        <v>90</v>
      </c>
      <c r="H4" s="92" t="s">
        <v>91</v>
      </c>
      <c r="I4" s="92" t="s">
        <v>138</v>
      </c>
      <c r="J4" s="92" t="s">
        <v>139</v>
      </c>
      <c r="K4" s="92" t="s">
        <v>90</v>
      </c>
      <c r="L4" s="92" t="s">
        <v>91</v>
      </c>
      <c r="M4" s="92" t="s">
        <v>138</v>
      </c>
      <c r="N4" s="92" t="s">
        <v>139</v>
      </c>
      <c r="O4" s="92" t="s">
        <v>90</v>
      </c>
      <c r="P4" s="92" t="s">
        <v>91</v>
      </c>
    </row>
    <row r="5" spans="1:16" s="3" customFormat="1" ht="30" customHeight="1" x14ac:dyDescent="0.25">
      <c r="A5" s="98"/>
      <c r="B5" s="4" t="s">
        <v>27</v>
      </c>
      <c r="C5" s="5"/>
      <c r="D5" s="6" t="s">
        <v>28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s="3" customFormat="1" ht="30" customHeight="1" x14ac:dyDescent="0.25">
      <c r="A6" s="99" t="s">
        <v>64</v>
      </c>
      <c r="B6" s="25" t="s">
        <v>62</v>
      </c>
      <c r="C6" s="26"/>
      <c r="D6" s="27" t="s">
        <v>118</v>
      </c>
      <c r="E6" s="49"/>
      <c r="F6" s="49"/>
      <c r="G6" s="50"/>
      <c r="H6" s="50"/>
      <c r="I6" s="49"/>
      <c r="J6" s="49"/>
      <c r="K6" s="50"/>
      <c r="L6" s="50"/>
      <c r="M6" s="49"/>
      <c r="N6" s="49"/>
      <c r="O6" s="50"/>
      <c r="P6" s="50"/>
    </row>
    <row r="7" spans="1:16" s="3" customFormat="1" ht="30" customHeight="1" x14ac:dyDescent="0.25">
      <c r="A7" s="99" t="s">
        <v>64</v>
      </c>
      <c r="B7" s="25" t="s">
        <v>62</v>
      </c>
      <c r="C7" s="26"/>
      <c r="D7" s="22" t="s">
        <v>5</v>
      </c>
      <c r="E7" s="49"/>
      <c r="F7" s="49"/>
      <c r="G7" s="50"/>
      <c r="H7" s="50"/>
      <c r="I7" s="49"/>
      <c r="J7" s="49"/>
      <c r="K7" s="50"/>
      <c r="L7" s="50"/>
      <c r="M7" s="49"/>
      <c r="N7" s="49"/>
      <c r="O7" s="50"/>
      <c r="P7" s="50"/>
    </row>
    <row r="8" spans="1:16" s="3" customFormat="1" ht="30" customHeight="1" x14ac:dyDescent="0.25">
      <c r="A8" s="99" t="s">
        <v>75</v>
      </c>
      <c r="B8" s="25" t="s">
        <v>62</v>
      </c>
      <c r="C8" s="26"/>
      <c r="D8" s="22" t="s">
        <v>12</v>
      </c>
      <c r="E8" s="49"/>
      <c r="F8" s="49"/>
      <c r="G8" s="50"/>
      <c r="H8" s="50"/>
      <c r="I8" s="49"/>
      <c r="J8" s="49"/>
      <c r="K8" s="50"/>
      <c r="L8" s="50"/>
      <c r="M8" s="49"/>
      <c r="N8" s="49"/>
      <c r="O8" s="50"/>
      <c r="P8" s="50"/>
    </row>
    <row r="9" spans="1:16" s="3" customFormat="1" ht="30" customHeight="1" x14ac:dyDescent="0.25">
      <c r="A9" s="99" t="s">
        <v>64</v>
      </c>
      <c r="B9" s="25" t="s">
        <v>62</v>
      </c>
      <c r="C9" s="26"/>
      <c r="D9" s="22" t="s">
        <v>6</v>
      </c>
      <c r="E9" s="49"/>
      <c r="F9" s="49"/>
      <c r="G9" s="50"/>
      <c r="H9" s="50"/>
      <c r="I9" s="49"/>
      <c r="J9" s="49"/>
      <c r="K9" s="50"/>
      <c r="L9" s="50"/>
      <c r="M9" s="49"/>
      <c r="N9" s="49"/>
      <c r="O9" s="50"/>
      <c r="P9" s="50"/>
    </row>
    <row r="10" spans="1:16" s="3" customFormat="1" ht="30" customHeight="1" x14ac:dyDescent="0.25">
      <c r="A10" s="99" t="s">
        <v>69</v>
      </c>
      <c r="B10" s="25" t="s">
        <v>62</v>
      </c>
      <c r="C10" s="30" t="s">
        <v>0</v>
      </c>
      <c r="D10" s="22" t="s">
        <v>7</v>
      </c>
      <c r="E10" s="49"/>
      <c r="F10" s="49"/>
      <c r="G10" s="50"/>
      <c r="H10" s="50"/>
      <c r="I10" s="49"/>
      <c r="J10" s="49"/>
      <c r="K10" s="50"/>
      <c r="L10" s="50"/>
      <c r="M10" s="49"/>
      <c r="N10" s="49"/>
      <c r="O10" s="50"/>
      <c r="P10" s="50"/>
    </row>
    <row r="11" spans="1:16" s="3" customFormat="1" ht="30" customHeight="1" x14ac:dyDescent="0.25">
      <c r="A11" s="99" t="s">
        <v>69</v>
      </c>
      <c r="B11" s="25" t="s">
        <v>62</v>
      </c>
      <c r="C11" s="25" t="s">
        <v>1</v>
      </c>
      <c r="D11" s="22" t="s">
        <v>13</v>
      </c>
      <c r="E11" s="49"/>
      <c r="F11" s="49"/>
      <c r="G11" s="50"/>
      <c r="H11" s="50"/>
      <c r="I11" s="49"/>
      <c r="J11" s="49"/>
      <c r="K11" s="50"/>
      <c r="L11" s="50"/>
      <c r="M11" s="49"/>
      <c r="N11" s="49"/>
      <c r="O11" s="50"/>
      <c r="P11" s="50"/>
    </row>
    <row r="12" spans="1:16" s="3" customFormat="1" ht="30" customHeight="1" x14ac:dyDescent="0.25">
      <c r="A12" s="99" t="s">
        <v>69</v>
      </c>
      <c r="B12" s="30" t="s">
        <v>62</v>
      </c>
      <c r="C12" s="30" t="s">
        <v>2</v>
      </c>
      <c r="D12" s="22" t="s">
        <v>8</v>
      </c>
      <c r="E12" s="49"/>
      <c r="F12" s="49"/>
      <c r="G12" s="50"/>
      <c r="H12" s="50"/>
      <c r="I12" s="49"/>
      <c r="J12" s="49"/>
      <c r="K12" s="50"/>
      <c r="L12" s="50"/>
      <c r="M12" s="49"/>
      <c r="N12" s="49"/>
      <c r="O12" s="50"/>
      <c r="P12" s="50"/>
    </row>
    <row r="13" spans="1:16" s="3" customFormat="1" ht="30" customHeight="1" x14ac:dyDescent="0.25">
      <c r="A13" s="99" t="s">
        <v>69</v>
      </c>
      <c r="B13" s="30" t="s">
        <v>62</v>
      </c>
      <c r="C13" s="30" t="s">
        <v>3</v>
      </c>
      <c r="D13" s="22" t="s">
        <v>9</v>
      </c>
      <c r="E13" s="49"/>
      <c r="F13" s="49"/>
      <c r="G13" s="50"/>
      <c r="H13" s="50"/>
      <c r="I13" s="49"/>
      <c r="J13" s="49"/>
      <c r="K13" s="50"/>
      <c r="L13" s="50"/>
      <c r="M13" s="49"/>
      <c r="N13" s="49"/>
      <c r="O13" s="50"/>
      <c r="P13" s="50"/>
    </row>
    <row r="14" spans="1:16" s="3" customFormat="1" ht="30" customHeight="1" x14ac:dyDescent="0.25">
      <c r="A14" s="99"/>
      <c r="B14" s="30" t="s">
        <v>62</v>
      </c>
      <c r="C14" s="30" t="s">
        <v>4</v>
      </c>
      <c r="D14" s="27" t="s">
        <v>10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s="3" customFormat="1" ht="30" customHeight="1" x14ac:dyDescent="0.25">
      <c r="A15" s="99" t="s">
        <v>69</v>
      </c>
      <c r="B15" s="30" t="s">
        <v>62</v>
      </c>
      <c r="C15" s="30" t="s">
        <v>66</v>
      </c>
      <c r="D15" s="22" t="s">
        <v>65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s="3" customFormat="1" ht="30" customHeight="1" x14ac:dyDescent="0.25">
      <c r="A16" s="100" t="s">
        <v>69</v>
      </c>
      <c r="B16" s="4" t="s">
        <v>29</v>
      </c>
      <c r="C16" s="4"/>
      <c r="D16" s="6" t="s">
        <v>14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s="3" customFormat="1" ht="42.75" x14ac:dyDescent="0.25">
      <c r="A17" s="100" t="s">
        <v>69</v>
      </c>
      <c r="B17" s="4" t="s">
        <v>30</v>
      </c>
      <c r="C17" s="4"/>
      <c r="D17" s="8" t="s">
        <v>136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s="3" customFormat="1" ht="30" customHeight="1" x14ac:dyDescent="0.25">
      <c r="A18" s="101"/>
      <c r="B18" s="4" t="s">
        <v>31</v>
      </c>
      <c r="C18" s="4"/>
      <c r="D18" s="6" t="s">
        <v>32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s="3" customFormat="1" ht="30" customHeight="1" x14ac:dyDescent="0.25">
      <c r="A19" s="102" t="s">
        <v>69</v>
      </c>
      <c r="B19" s="31" t="s">
        <v>62</v>
      </c>
      <c r="C19" s="31" t="s">
        <v>96</v>
      </c>
      <c r="D19" s="32" t="s">
        <v>100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s="3" customFormat="1" ht="30" customHeight="1" x14ac:dyDescent="0.25">
      <c r="A20" s="103" t="s">
        <v>69</v>
      </c>
      <c r="B20" s="30" t="s">
        <v>62</v>
      </c>
      <c r="C20" s="30" t="s">
        <v>97</v>
      </c>
      <c r="D20" s="22" t="s">
        <v>99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s="3" customFormat="1" ht="30" customHeight="1" x14ac:dyDescent="0.25">
      <c r="A21" s="103" t="s">
        <v>69</v>
      </c>
      <c r="B21" s="30" t="s">
        <v>62</v>
      </c>
      <c r="C21" s="33" t="s">
        <v>98</v>
      </c>
      <c r="D21" s="34" t="s">
        <v>101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s="3" customFormat="1" ht="30" customHeight="1" x14ac:dyDescent="0.25">
      <c r="A22" s="99" t="s">
        <v>69</v>
      </c>
      <c r="B22" s="25" t="s">
        <v>62</v>
      </c>
      <c r="C22" s="25" t="s">
        <v>18</v>
      </c>
      <c r="D22" s="36" t="s">
        <v>15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6" ht="30" customHeight="1" x14ac:dyDescent="0.25">
      <c r="A23" s="100" t="s">
        <v>69</v>
      </c>
      <c r="B23" s="4" t="s">
        <v>45</v>
      </c>
      <c r="C23" s="5" t="s">
        <v>38</v>
      </c>
      <c r="D23" s="8" t="s">
        <v>17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s="3" customFormat="1" ht="30" customHeight="1" thickBot="1" x14ac:dyDescent="0.3">
      <c r="A24" s="104" t="s">
        <v>69</v>
      </c>
      <c r="B24" s="25" t="s">
        <v>62</v>
      </c>
      <c r="C24" s="25" t="s">
        <v>19</v>
      </c>
      <c r="D24" s="36" t="s">
        <v>17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</sheetData>
  <mergeCells count="6">
    <mergeCell ref="G2:H2"/>
    <mergeCell ref="K2:L2"/>
    <mergeCell ref="E3:H3"/>
    <mergeCell ref="I3:L3"/>
    <mergeCell ref="O2:P2"/>
    <mergeCell ref="M3:P3"/>
  </mergeCells>
  <pageMargins left="0" right="0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C54"/>
  <sheetViews>
    <sheetView zoomScale="90" zoomScaleNormal="90" workbookViewId="0">
      <selection activeCell="A9" sqref="A9:B9"/>
    </sheetView>
  </sheetViews>
  <sheetFormatPr defaultColWidth="9.140625" defaultRowHeight="15" x14ac:dyDescent="0.25"/>
  <cols>
    <col min="1" max="1" width="132.85546875" style="53" customWidth="1"/>
    <col min="2" max="2" width="24.85546875" style="53" customWidth="1"/>
    <col min="3" max="5" width="9.140625" style="53"/>
    <col min="6" max="6" width="9.140625" style="53" customWidth="1"/>
    <col min="7" max="16384" width="9.140625" style="53"/>
  </cols>
  <sheetData>
    <row r="1" spans="1:3" s="51" customFormat="1" x14ac:dyDescent="0.25">
      <c r="A1" s="161" t="s">
        <v>145</v>
      </c>
      <c r="B1" s="161"/>
    </row>
    <row r="2" spans="1:3" s="51" customFormat="1" ht="30" customHeight="1" x14ac:dyDescent="0.25">
      <c r="A2" s="163" t="s">
        <v>137</v>
      </c>
      <c r="B2" s="163"/>
      <c r="C2" s="59"/>
    </row>
    <row r="3" spans="1:3" s="51" customFormat="1" ht="27.6" customHeight="1" x14ac:dyDescent="0.25">
      <c r="A3" s="166" t="s">
        <v>82</v>
      </c>
      <c r="B3" s="166"/>
      <c r="C3" s="60"/>
    </row>
    <row r="4" spans="1:3" s="51" customFormat="1" ht="26.45" customHeight="1" x14ac:dyDescent="0.25">
      <c r="A4" s="163" t="s">
        <v>83</v>
      </c>
      <c r="B4" s="163"/>
      <c r="C4" s="59"/>
    </row>
    <row r="5" spans="1:3" s="51" customFormat="1" ht="48.75" customHeight="1" x14ac:dyDescent="0.25">
      <c r="A5" s="166" t="s">
        <v>84</v>
      </c>
      <c r="B5" s="166"/>
      <c r="C5" s="60"/>
    </row>
    <row r="6" spans="1:3" s="51" customFormat="1" x14ac:dyDescent="0.25">
      <c r="A6" s="164" t="s">
        <v>146</v>
      </c>
      <c r="B6" s="164"/>
      <c r="C6" s="61"/>
    </row>
    <row r="7" spans="1:3" s="51" customFormat="1" x14ac:dyDescent="0.25">
      <c r="A7" s="164"/>
      <c r="B7" s="164"/>
      <c r="C7" s="62"/>
    </row>
    <row r="8" spans="1:3" s="51" customFormat="1" ht="30" customHeight="1" x14ac:dyDescent="0.25">
      <c r="A8" s="162" t="s">
        <v>86</v>
      </c>
      <c r="B8" s="162"/>
    </row>
    <row r="9" spans="1:3" s="51" customFormat="1" ht="69" customHeight="1" x14ac:dyDescent="0.25">
      <c r="A9" s="165" t="s">
        <v>188</v>
      </c>
      <c r="B9" s="165"/>
    </row>
    <row r="10" spans="1:3" s="51" customFormat="1" ht="31.5" customHeight="1" x14ac:dyDescent="0.25">
      <c r="A10" s="163" t="s">
        <v>85</v>
      </c>
      <c r="B10" s="163"/>
    </row>
    <row r="11" spans="1:3" s="51" customFormat="1" x14ac:dyDescent="0.25">
      <c r="B11" s="52" t="s">
        <v>94</v>
      </c>
    </row>
    <row r="12" spans="1:3" ht="9.75" customHeight="1" x14ac:dyDescent="0.25">
      <c r="B12" s="54"/>
    </row>
    <row r="13" spans="1:3" ht="30" customHeight="1" x14ac:dyDescent="0.25">
      <c r="A13" s="39"/>
      <c r="B13" s="77" t="s">
        <v>70</v>
      </c>
    </row>
    <row r="14" spans="1:3" ht="30" customHeight="1" x14ac:dyDescent="0.25">
      <c r="A14" s="55" t="s">
        <v>116</v>
      </c>
      <c r="B14" s="75">
        <f>'Modello COVID-19_ 2021'!N35</f>
        <v>0</v>
      </c>
    </row>
    <row r="15" spans="1:3" ht="30" customHeight="1" x14ac:dyDescent="0.25">
      <c r="A15" s="56" t="s">
        <v>93</v>
      </c>
      <c r="B15" s="75">
        <f>'Modello COVID-19_ 2021'!M67</f>
        <v>0</v>
      </c>
    </row>
    <row r="16" spans="1:3" ht="30" customHeight="1" x14ac:dyDescent="0.25">
      <c r="A16" s="56" t="s">
        <v>81</v>
      </c>
      <c r="B16" s="75">
        <f>'Modello COVID-19_ 2021'!N69</f>
        <v>0</v>
      </c>
    </row>
    <row r="17" spans="1:2" ht="30" customHeight="1" x14ac:dyDescent="0.25">
      <c r="A17" s="57" t="s">
        <v>112</v>
      </c>
      <c r="B17" s="78">
        <f>B14+B15-B16</f>
        <v>0</v>
      </c>
    </row>
    <row r="18" spans="1:2" ht="30" customHeight="1" x14ac:dyDescent="0.25">
      <c r="A18" s="72"/>
      <c r="B18" s="79"/>
    </row>
    <row r="19" spans="1:2" ht="58.7" customHeight="1" x14ac:dyDescent="0.25">
      <c r="A19" s="92" t="s">
        <v>170</v>
      </c>
      <c r="B19" s="77" t="s">
        <v>70</v>
      </c>
    </row>
    <row r="20" spans="1:2" ht="30" customHeight="1" x14ac:dyDescent="0.25">
      <c r="A20" s="74" t="s">
        <v>147</v>
      </c>
      <c r="B20" s="75"/>
    </row>
    <row r="21" spans="1:2" ht="30" customHeight="1" x14ac:dyDescent="0.25">
      <c r="A21" s="74" t="s">
        <v>148</v>
      </c>
      <c r="B21" s="75"/>
    </row>
    <row r="22" spans="1:2" ht="30" customHeight="1" x14ac:dyDescent="0.25">
      <c r="A22" s="74" t="s">
        <v>149</v>
      </c>
      <c r="B22" s="75"/>
    </row>
    <row r="23" spans="1:2" ht="30" customHeight="1" x14ac:dyDescent="0.25">
      <c r="A23" s="74" t="s">
        <v>150</v>
      </c>
      <c r="B23" s="75"/>
    </row>
    <row r="24" spans="1:2" ht="30" customHeight="1" x14ac:dyDescent="0.25">
      <c r="A24" s="74" t="s">
        <v>151</v>
      </c>
      <c r="B24" s="75"/>
    </row>
    <row r="25" spans="1:2" ht="30" customHeight="1" x14ac:dyDescent="0.25">
      <c r="A25" s="74" t="s">
        <v>152</v>
      </c>
      <c r="B25" s="75"/>
    </row>
    <row r="26" spans="1:2" ht="30" customHeight="1" x14ac:dyDescent="0.25">
      <c r="A26" s="76" t="s">
        <v>153</v>
      </c>
      <c r="B26" s="75"/>
    </row>
    <row r="27" spans="1:2" ht="30" customHeight="1" x14ac:dyDescent="0.25">
      <c r="A27" s="76" t="s">
        <v>154</v>
      </c>
      <c r="B27" s="75"/>
    </row>
    <row r="28" spans="1:2" ht="30" customHeight="1" x14ac:dyDescent="0.25">
      <c r="A28" s="88" t="s">
        <v>155</v>
      </c>
      <c r="B28" s="75"/>
    </row>
    <row r="29" spans="1:2" ht="30" customHeight="1" x14ac:dyDescent="0.25">
      <c r="A29" s="76" t="s">
        <v>156</v>
      </c>
      <c r="B29" s="75"/>
    </row>
    <row r="30" spans="1:2" ht="30" customHeight="1" x14ac:dyDescent="0.25">
      <c r="A30" s="76" t="s">
        <v>140</v>
      </c>
      <c r="B30" s="75"/>
    </row>
    <row r="31" spans="1:2" ht="47.45" customHeight="1" x14ac:dyDescent="0.25">
      <c r="A31" s="74" t="s">
        <v>141</v>
      </c>
      <c r="B31" s="75"/>
    </row>
    <row r="32" spans="1:2" ht="30" customHeight="1" x14ac:dyDescent="0.25">
      <c r="A32" s="74" t="s">
        <v>158</v>
      </c>
      <c r="B32" s="75"/>
    </row>
    <row r="33" spans="1:2" ht="45" x14ac:dyDescent="0.25">
      <c r="A33" s="76" t="s">
        <v>168</v>
      </c>
      <c r="B33" s="75"/>
    </row>
    <row r="34" spans="1:2" ht="30" customHeight="1" x14ac:dyDescent="0.25">
      <c r="A34" s="74" t="s">
        <v>169</v>
      </c>
      <c r="B34" s="75"/>
    </row>
    <row r="35" spans="1:2" ht="30" customHeight="1" x14ac:dyDescent="0.25">
      <c r="A35" s="74" t="s">
        <v>159</v>
      </c>
      <c r="B35" s="75"/>
    </row>
    <row r="36" spans="1:2" ht="30" customHeight="1" x14ac:dyDescent="0.25">
      <c r="A36" s="76" t="s">
        <v>160</v>
      </c>
      <c r="B36" s="75"/>
    </row>
    <row r="37" spans="1:2" ht="30" customHeight="1" x14ac:dyDescent="0.25">
      <c r="A37" s="57" t="s">
        <v>130</v>
      </c>
      <c r="B37" s="78">
        <f>SUM(B20:B36)</f>
        <v>0</v>
      </c>
    </row>
    <row r="38" spans="1:2" ht="30" customHeight="1" x14ac:dyDescent="0.25"/>
    <row r="39" spans="1:2" ht="48.6" customHeight="1" x14ac:dyDescent="0.25">
      <c r="A39" s="92" t="s">
        <v>165</v>
      </c>
      <c r="B39" s="77" t="s">
        <v>70</v>
      </c>
    </row>
    <row r="40" spans="1:2" ht="42" customHeight="1" x14ac:dyDescent="0.25">
      <c r="A40" s="76" t="s">
        <v>166</v>
      </c>
      <c r="B40" s="75"/>
    </row>
    <row r="41" spans="1:2" ht="42" customHeight="1" x14ac:dyDescent="0.25">
      <c r="A41" s="76" t="s">
        <v>167</v>
      </c>
      <c r="B41" s="75"/>
    </row>
    <row r="42" spans="1:2" ht="30" customHeight="1" x14ac:dyDescent="0.25">
      <c r="A42" s="57" t="s">
        <v>130</v>
      </c>
      <c r="B42" s="78">
        <f>B40+B41</f>
        <v>0</v>
      </c>
    </row>
    <row r="43" spans="1:2" ht="30" customHeight="1" x14ac:dyDescent="0.25"/>
    <row r="44" spans="1:2" ht="30" customHeight="1" x14ac:dyDescent="0.25">
      <c r="A44" s="53" t="s">
        <v>119</v>
      </c>
    </row>
    <row r="45" spans="1:2" ht="21" customHeight="1" x14ac:dyDescent="0.25"/>
    <row r="46" spans="1:2" ht="12.75" customHeight="1" x14ac:dyDescent="0.25"/>
    <row r="47" spans="1:2" ht="30" customHeight="1" x14ac:dyDescent="0.25">
      <c r="A47" s="58" t="s">
        <v>121</v>
      </c>
    </row>
    <row r="48" spans="1:2" ht="30.95" customHeight="1" x14ac:dyDescent="0.25"/>
    <row r="49" spans="1:2" ht="27.75" customHeight="1" x14ac:dyDescent="0.25"/>
    <row r="50" spans="1:2" x14ac:dyDescent="0.25">
      <c r="A50" s="53" t="s">
        <v>120</v>
      </c>
    </row>
    <row r="51" spans="1:2" ht="30" customHeight="1" x14ac:dyDescent="0.25"/>
    <row r="52" spans="1:2" ht="21.75" customHeight="1" x14ac:dyDescent="0.25"/>
    <row r="53" spans="1:2" ht="21.75" customHeight="1" x14ac:dyDescent="0.25"/>
    <row r="54" spans="1:2" ht="27.75" customHeight="1" x14ac:dyDescent="0.25">
      <c r="B54" s="80"/>
    </row>
  </sheetData>
  <mergeCells count="10">
    <mergeCell ref="A9:B9"/>
    <mergeCell ref="A10:B10"/>
    <mergeCell ref="A5:B5"/>
    <mergeCell ref="A3:B3"/>
    <mergeCell ref="A7:B7"/>
    <mergeCell ref="A1:B1"/>
    <mergeCell ref="A8:B8"/>
    <mergeCell ref="A4:B4"/>
    <mergeCell ref="A2:B2"/>
    <mergeCell ref="A6:B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topLeftCell="A22" workbookViewId="0">
      <selection activeCell="A14" sqref="A14"/>
    </sheetView>
  </sheetViews>
  <sheetFormatPr defaultColWidth="9.140625" defaultRowHeight="15" x14ac:dyDescent="0.25"/>
  <cols>
    <col min="1" max="1" width="66.140625" style="53" customWidth="1"/>
    <col min="2" max="2" width="25.5703125" style="53" customWidth="1"/>
    <col min="3" max="6" width="16.85546875" style="53" customWidth="1"/>
    <col min="7" max="16384" width="9.140625" style="53"/>
  </cols>
  <sheetData>
    <row r="1" spans="1:7" s="51" customFormat="1" ht="60.75" customHeight="1" x14ac:dyDescent="0.25">
      <c r="A1" s="161" t="s">
        <v>157</v>
      </c>
      <c r="B1" s="161"/>
      <c r="C1" s="161"/>
      <c r="D1" s="161"/>
      <c r="E1" s="161"/>
      <c r="F1" s="161"/>
      <c r="G1" s="63"/>
    </row>
    <row r="2" spans="1:7" s="51" customFormat="1" ht="60" customHeight="1" x14ac:dyDescent="0.25">
      <c r="A2" s="163" t="s">
        <v>137</v>
      </c>
      <c r="B2" s="163"/>
      <c r="C2" s="163" t="s">
        <v>137</v>
      </c>
      <c r="D2" s="163"/>
      <c r="E2" s="163" t="s">
        <v>137</v>
      </c>
      <c r="F2" s="163"/>
      <c r="G2" s="48"/>
    </row>
    <row r="3" spans="1:7" s="51" customFormat="1" ht="33" customHeight="1" x14ac:dyDescent="0.25">
      <c r="A3" s="166" t="s">
        <v>82</v>
      </c>
      <c r="B3" s="166"/>
      <c r="C3" s="166"/>
      <c r="D3" s="166"/>
      <c r="E3" s="166"/>
      <c r="F3" s="166"/>
    </row>
    <row r="4" spans="1:7" s="51" customFormat="1" x14ac:dyDescent="0.25">
      <c r="A4" s="168"/>
      <c r="B4" s="168"/>
      <c r="C4" s="168"/>
      <c r="D4" s="89"/>
      <c r="E4" s="89"/>
      <c r="F4" s="89"/>
    </row>
    <row r="5" spans="1:7" s="51" customFormat="1" ht="30" customHeight="1" x14ac:dyDescent="0.25">
      <c r="A5" s="163" t="s">
        <v>83</v>
      </c>
      <c r="B5" s="163"/>
      <c r="C5" s="163"/>
      <c r="D5" s="163"/>
      <c r="E5" s="163"/>
      <c r="F5" s="163"/>
    </row>
    <row r="6" spans="1:7" s="51" customFormat="1" ht="48.75" customHeight="1" x14ac:dyDescent="0.25">
      <c r="A6" s="166" t="s">
        <v>84</v>
      </c>
      <c r="B6" s="166"/>
      <c r="C6" s="166"/>
      <c r="D6" s="166"/>
      <c r="E6" s="166"/>
      <c r="F6" s="166"/>
    </row>
    <row r="7" spans="1:7" s="51" customFormat="1" x14ac:dyDescent="0.25">
      <c r="A7" s="164" t="s">
        <v>146</v>
      </c>
      <c r="B7" s="164"/>
      <c r="C7" s="164"/>
      <c r="D7" s="164"/>
      <c r="E7" s="164"/>
      <c r="F7" s="164"/>
    </row>
    <row r="8" spans="1:7" s="51" customFormat="1" x14ac:dyDescent="0.25">
      <c r="A8" s="164"/>
      <c r="B8" s="164"/>
      <c r="C8" s="164"/>
      <c r="D8" s="62"/>
      <c r="E8" s="62"/>
      <c r="F8" s="62"/>
    </row>
    <row r="9" spans="1:7" s="51" customFormat="1" ht="30" customHeight="1" x14ac:dyDescent="0.25">
      <c r="A9" s="162" t="s">
        <v>86</v>
      </c>
      <c r="B9" s="162"/>
      <c r="C9" s="162"/>
      <c r="D9" s="162"/>
      <c r="E9" s="162"/>
      <c r="F9" s="162"/>
    </row>
    <row r="10" spans="1:7" ht="31.5" customHeight="1" x14ac:dyDescent="0.25">
      <c r="E10" s="40"/>
      <c r="F10" s="64"/>
    </row>
    <row r="11" spans="1:7" ht="30" customHeight="1" x14ac:dyDescent="0.25">
      <c r="A11" s="157" t="s">
        <v>113</v>
      </c>
      <c r="B11" s="157"/>
      <c r="C11" s="157"/>
      <c r="D11" s="157"/>
      <c r="E11" s="157"/>
      <c r="F11" s="157"/>
    </row>
    <row r="12" spans="1:7" ht="45.75" customHeight="1" x14ac:dyDescent="0.25">
      <c r="A12" s="24" t="s">
        <v>87</v>
      </c>
      <c r="B12" s="90" t="s">
        <v>114</v>
      </c>
      <c r="C12" s="90" t="s">
        <v>138</v>
      </c>
      <c r="D12" s="90" t="s">
        <v>139</v>
      </c>
      <c r="E12" s="90" t="s">
        <v>90</v>
      </c>
      <c r="F12" s="90" t="s">
        <v>91</v>
      </c>
    </row>
    <row r="13" spans="1:7" ht="30" customHeight="1" x14ac:dyDescent="0.25">
      <c r="A13" s="22" t="s">
        <v>92</v>
      </c>
      <c r="B13" s="22"/>
      <c r="C13" s="65"/>
      <c r="D13" s="65"/>
      <c r="E13" s="65"/>
      <c r="F13" s="65"/>
    </row>
    <row r="14" spans="1:7" ht="30" customHeight="1" x14ac:dyDescent="0.25">
      <c r="A14" s="22" t="s">
        <v>5</v>
      </c>
      <c r="B14" s="22"/>
      <c r="C14" s="65"/>
      <c r="D14" s="65"/>
      <c r="E14" s="65"/>
      <c r="F14" s="65"/>
    </row>
    <row r="15" spans="1:7" ht="30" customHeight="1" x14ac:dyDescent="0.25">
      <c r="C15" s="169"/>
      <c r="D15" s="169"/>
      <c r="E15" s="169"/>
      <c r="F15" s="169"/>
      <c r="G15" s="169"/>
    </row>
    <row r="16" spans="1:7" ht="30" customHeight="1" x14ac:dyDescent="0.25"/>
    <row r="17" spans="1:7" ht="30" customHeight="1" x14ac:dyDescent="0.25">
      <c r="A17" s="66"/>
      <c r="B17" s="66"/>
    </row>
    <row r="18" spans="1:7" ht="30" customHeight="1" x14ac:dyDescent="0.25">
      <c r="A18" s="67"/>
      <c r="B18" s="67"/>
    </row>
    <row r="19" spans="1:7" ht="30" customHeight="1" x14ac:dyDescent="0.25">
      <c r="A19" s="67"/>
      <c r="B19" s="67"/>
    </row>
    <row r="20" spans="1:7" ht="30" customHeight="1" x14ac:dyDescent="0.25">
      <c r="A20" s="67"/>
      <c r="B20" s="67"/>
    </row>
    <row r="21" spans="1:7" ht="30" customHeight="1" x14ac:dyDescent="0.25">
      <c r="A21" s="67"/>
      <c r="B21" s="67"/>
    </row>
    <row r="22" spans="1:7" ht="30" customHeight="1" x14ac:dyDescent="0.25">
      <c r="A22" s="67"/>
      <c r="B22" s="67"/>
    </row>
    <row r="23" spans="1:7" ht="30" customHeight="1" x14ac:dyDescent="0.25">
      <c r="A23" s="167"/>
      <c r="B23" s="167"/>
      <c r="C23" s="167"/>
      <c r="D23" s="167"/>
      <c r="E23" s="167"/>
      <c r="F23" s="167"/>
      <c r="G23" s="167"/>
    </row>
    <row r="24" spans="1:7" x14ac:dyDescent="0.25">
      <c r="A24" s="67"/>
      <c r="B24" s="67"/>
    </row>
    <row r="25" spans="1:7" x14ac:dyDescent="0.25">
      <c r="A25" s="68"/>
      <c r="B25" s="68"/>
    </row>
    <row r="26" spans="1:7" x14ac:dyDescent="0.25">
      <c r="A26" s="67"/>
      <c r="B26" s="67"/>
    </row>
  </sheetData>
  <mergeCells count="12">
    <mergeCell ref="A2:F2"/>
    <mergeCell ref="A3:F3"/>
    <mergeCell ref="A5:F5"/>
    <mergeCell ref="A1:F1"/>
    <mergeCell ref="C15:G15"/>
    <mergeCell ref="A23:G23"/>
    <mergeCell ref="A8:C8"/>
    <mergeCell ref="A4:C4"/>
    <mergeCell ref="A7:F7"/>
    <mergeCell ref="A9:F9"/>
    <mergeCell ref="A11:F11"/>
    <mergeCell ref="A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3F81E46-0C54-4AC2-BEB0-FE6C08FA80B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Modello COVID-19_ 2021</vt:lpstr>
      <vt:lpstr>Modello COVID-19-Delibere_2021</vt:lpstr>
      <vt:lpstr>Modello CERTIF-COVID-19_2021</vt:lpstr>
      <vt:lpstr>Modello CERTIF-COVID-19_A_2021</vt:lpstr>
      <vt:lpstr>'Modello COVID-19_ 2021'!Area_stampa</vt:lpstr>
    </vt:vector>
  </TitlesOfParts>
  <Company>Ministero Economia e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Caffu</dc:creator>
  <cp:lastModifiedBy>Rasori Elena</cp:lastModifiedBy>
  <cp:lastPrinted>2020-10-26T08:14:00Z</cp:lastPrinted>
  <dcterms:created xsi:type="dcterms:W3CDTF">2020-07-29T17:17:45Z</dcterms:created>
  <dcterms:modified xsi:type="dcterms:W3CDTF">2021-11-08T13:48:39Z</dcterms:modified>
</cp:coreProperties>
</file>